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C:\Users\1598\Desktop\公表\"/>
    </mc:Choice>
  </mc:AlternateContent>
  <xr:revisionPtr revIDLastSave="0" documentId="13_ncr:1_{9E33E2DE-7B6F-40BA-9365-3DF0677EA975}" xr6:coauthVersionLast="46" xr6:coauthVersionMax="46" xr10:uidLastSave="{00000000-0000-0000-0000-000000000000}"/>
  <bookViews>
    <workbookView xWindow="-120" yWindow="-120" windowWidth="29040" windowHeight="15840" xr2:uid="{00000000-000D-0000-FFFF-FFFF00000000}"/>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7" i="10" l="1"/>
  <c r="BG36" i="10"/>
  <c r="BG35" i="10"/>
  <c r="BG34"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BW42" i="10"/>
  <c r="BE42" i="10"/>
  <c r="AM42" i="10"/>
  <c r="U42" i="10"/>
  <c r="C42" i="10"/>
  <c r="BW41" i="10"/>
  <c r="BE41" i="10"/>
  <c r="AM41" i="10"/>
  <c r="U41" i="10"/>
  <c r="C41" i="10"/>
  <c r="BW40" i="10"/>
  <c r="BE40" i="10"/>
  <c r="AM40" i="10"/>
  <c r="U40" i="10"/>
  <c r="C40" i="10"/>
  <c r="CO39" i="10"/>
  <c r="CO40" i="10" s="1"/>
  <c r="CO41" i="10" s="1"/>
  <c r="CO42" i="10" s="1"/>
  <c r="BW39" i="10"/>
  <c r="BE39" i="10"/>
  <c r="AM39" i="10"/>
  <c r="U39" i="10"/>
  <c r="C39" i="10"/>
  <c r="CO38" i="10"/>
  <c r="BW38" i="10"/>
  <c r="BE38" i="10"/>
  <c r="AM38" i="10"/>
  <c r="U38" i="10"/>
  <c r="C38" i="10"/>
  <c r="CO37" i="10"/>
  <c r="BW37" i="10"/>
  <c r="AM37" i="10"/>
  <c r="U37" i="10"/>
  <c r="C37" i="10"/>
  <c r="BW36" i="10"/>
  <c r="AM36" i="10"/>
  <c r="C36" i="10"/>
  <c r="BW35" i="10"/>
  <c r="AM35" i="10"/>
  <c r="C35" i="10"/>
  <c r="CO34" i="10"/>
  <c r="CO35" i="10" s="1"/>
  <c r="CO36" i="10" s="1"/>
  <c r="BW34" i="10"/>
  <c r="U34" i="10"/>
  <c r="C34" i="10"/>
  <c r="U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6" i="10" l="1"/>
  <c r="AM34" i="10" s="1"/>
  <c r="BE34" i="10" s="1"/>
  <c r="BE35" i="10" s="1"/>
  <c r="BE36" i="10" s="1"/>
  <c r="BE37" i="10" s="1"/>
</calcChain>
</file>

<file path=xl/sharedStrings.xml><?xml version="1.0" encoding="utf-8"?>
<sst xmlns="http://schemas.openxmlformats.org/spreadsheetml/2006/main" count="1076" uniqueCount="591">
  <si>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</si>
  <si>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</si>
  <si>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</si>
  <si>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</si>
  <si>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</si>
  <si>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</si>
  <si>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</si>
  <si>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</si>
  <si>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</si>
  <si>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</si>
  <si>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</si>
  <si>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</si>
  <si>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</si>
  <si>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</si>
  <si>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</si>
  <si>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</si>
  <si>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</si>
  <si>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</si>
  <si>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</si>
  <si>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</si>
  <si>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</si>
  <si>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</si>
  <si>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</si>
  <si>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</si>
  <si>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</si>
  <si>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</si>
  <si>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</si>
  <si>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</si>
  <si>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</si>
  <si>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</si>
  <si>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</si>
  <si>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</si>
  <si>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</si>
  <si>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</si>
  <si>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</si>
  <si>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</si>
  <si>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</si>
  <si>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</si>
  <si>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</si>
  <si>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</si>
  <si>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</si>
  <si>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</si>
  <si>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</si>
  <si>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</si>
  <si>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</si>
  <si>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</si>
  <si>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</si>
  <si>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</si>
  <si>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</si>
  <si>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</si>
  <si>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</si>
  <si>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</si>
  <si>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</si>
  <si>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</si>
  <si>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</si>
  <si>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</si>
  <si>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</si>
  <si>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</si>
  <si>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</si>
  <si>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</si>
  <si>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</si>
  <si>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</si>
  <si>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</si>
  <si>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</si>
  <si>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</si>
  <si>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</si>
  <si>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</si>
  <si>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</si>
  <si>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</si>
  <si>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</si>
  <si>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</si>
  <si>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</si>
  <si>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</si>
  <si>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</si>
  <si>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</si>
  <si>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</si>
  <si>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</si>
  <si>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</si>
  <si>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</si>
  <si>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</si>
  <si>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</si>
  <si>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</si>
  <si>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</si>
  <si>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</si>
  <si>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鹿児島県</t>
    <phoneticPr fontId="5"/>
  </si>
  <si>
    <t>市町村類型</t>
    <phoneticPr fontId="5"/>
  </si>
  <si>
    <t>Ⅰ－１</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</si>
  <si>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</si>
  <si>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</si>
  <si>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</si>
  <si>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</si>
  <si>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</si>
  <si>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</si>
  <si>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</si>
  <si>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</si>
  <si>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</si>
  <si>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</si>
  <si>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</si>
  <si>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</si>
  <si>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志布志市</t>
    <phoneticPr fontId="5"/>
  </si>
  <si>
    <t>地方交付税種地</t>
    <rPh sb="0" eb="2">
      <t>チホウ</t>
    </rPh>
    <rPh sb="2" eb="5">
      <t>コウフゼイ</t>
    </rPh>
    <rPh sb="5" eb="6">
      <t>シュ</t>
    </rPh>
    <rPh sb="6" eb="7">
      <t>チ</t>
    </rPh>
    <phoneticPr fontId="5"/>
  </si>
  <si>
    <t>1-1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</si>
  <si>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</si>
  <si>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</si>
  <si>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</si>
  <si>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</si>
  <si>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</si>
  <si>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</si>
  <si>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</si>
  <si>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</si>
  <si>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</si>
  <si>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</si>
  <si>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</si>
  <si>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</si>
  <si>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</si>
  <si>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</si>
  <si>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</si>
  <si>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</si>
  <si>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</si>
  <si>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</si>
  <si>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</si>
  <si>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</si>
  <si>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</si>
  <si>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-6.8</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</si>
  <si>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</si>
  <si>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</si>
  <si>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</si>
  <si>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</si>
  <si>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</si>
  <si>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</si>
  <si>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</si>
  <si>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</si>
  <si>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</si>
  <si>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</si>
  <si>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</si>
  <si>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</si>
  <si>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</si>
  <si>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</si>
  <si>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</si>
  <si>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</si>
  <si>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</si>
  <si>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</si>
  <si>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</si>
  <si>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</si>
  <si>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</si>
  <si>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</si>
  <si>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</si>
  <si>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</si>
  <si>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</si>
  <si>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-1.2</t>
    <phoneticPr fontId="5"/>
  </si>
  <si>
    <t>基準財政需要額</t>
    <phoneticPr fontId="25"/>
  </si>
  <si>
    <t>うち日本人(％)</t>
    <phoneticPr fontId="5"/>
  </si>
  <si>
    <t>-1.6</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</si>
  <si>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</si>
  <si>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</si>
  <si>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</si>
  <si>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</si>
  <si>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</si>
  <si>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</si>
  <si>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</si>
  <si>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</si>
  <si>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</si>
  <si>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</si>
  <si>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</si>
  <si>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</si>
  <si>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</si>
  <si>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</si>
  <si>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</si>
  <si>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</si>
  <si>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</si>
  <si>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</si>
  <si>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</si>
  <si>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</si>
  <si>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</si>
  <si>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</si>
  <si>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</si>
  <si>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</si>
  <si>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</si>
  <si>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</si>
  <si>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</si>
  <si>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</si>
  <si>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</si>
  <si>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</si>
  <si>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</si>
  <si>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</si>
  <si>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</si>
  <si>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</si>
  <si>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</si>
  <si>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</si>
  <si>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</si>
  <si>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</si>
  <si>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</si>
  <si>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</si>
  <si>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</si>
  <si>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</si>
  <si>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</si>
  <si>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</si>
  <si>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</si>
  <si>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</si>
  <si>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</si>
  <si>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</si>
  <si>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</si>
  <si>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</si>
  <si>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</si>
  <si>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</si>
  <si>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</si>
  <si>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</si>
  <si>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</si>
  <si>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</si>
  <si>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</si>
  <si>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</si>
  <si>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</si>
  <si>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鹿児島県志布志市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</si>
  <si>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</si>
  <si>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</si>
  <si>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</si>
  <si>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</si>
  <si>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</si>
  <si>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</si>
  <si>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</si>
  <si>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</si>
  <si>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</si>
  <si>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</si>
  <si>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</si>
  <si>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</si>
  <si>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</si>
  <si>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</si>
  <si>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</si>
  <si>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</si>
  <si>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</si>
  <si>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</si>
  <si>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</si>
  <si>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</si>
  <si>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</si>
  <si>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</si>
  <si>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</si>
  <si>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</si>
  <si>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</si>
  <si>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</si>
  <si>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</si>
  <si>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</si>
  <si>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</si>
  <si>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</si>
  <si>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</si>
  <si>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</si>
  <si>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</si>
  <si>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</si>
  <si>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</si>
  <si>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</si>
  <si>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</si>
  <si>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</si>
  <si>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</si>
  <si>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</si>
  <si>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</si>
  <si>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</si>
  <si>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</si>
  <si>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</si>
  <si>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</si>
  <si>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</si>
  <si>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</si>
  <si>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</si>
  <si>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</si>
  <si>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</si>
  <si>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</si>
  <si>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</si>
  <si>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</si>
  <si>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</si>
  <si>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</si>
  <si>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</si>
  <si>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</si>
  <si>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</si>
  <si>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</si>
  <si>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</si>
  <si>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</si>
  <si>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</si>
  <si>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</si>
  <si>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</si>
  <si>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</si>
  <si>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</si>
  <si>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</si>
  <si>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</si>
  <si>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</si>
  <si>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</si>
  <si>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</si>
  <si>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</si>
  <si>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</si>
  <si>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</si>
  <si>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</si>
  <si>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</si>
  <si>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</si>
  <si>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</si>
  <si>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</si>
  <si>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</si>
  <si>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</si>
  <si>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</si>
  <si>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</si>
  <si>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</si>
  <si>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</si>
  <si>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</si>
  <si>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</si>
  <si>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</si>
  <si>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</si>
  <si>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</si>
  <si>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</si>
  <si>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</si>
  <si>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</si>
  <si>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</si>
  <si>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</si>
  <si>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</si>
  <si>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</si>
  <si>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</si>
  <si>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</si>
  <si>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</si>
  <si>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</si>
  <si>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</si>
  <si>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</si>
  <si>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</si>
  <si>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</si>
  <si>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</si>
  <si>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</si>
  <si>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</si>
  <si>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</si>
  <si>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</si>
  <si>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</si>
  <si>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</si>
  <si>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</si>
  <si>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</si>
  <si>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</si>
  <si>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</si>
  <si>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</si>
  <si>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</si>
  <si>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</si>
  <si>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</si>
  <si>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</si>
  <si>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観光施設</t>
    <phoneticPr fontId="5"/>
  </si>
  <si>
    <t>加入世帯数(世帯)</t>
  </si>
  <si>
    <t>　繰出金</t>
    <phoneticPr fontId="5"/>
  </si>
  <si>
    <t>　うち減収補塡債(特例分)</t>
    <rPh sb="4" eb="5">
      <t>シュウ</t>
    </rPh>
    <rPh sb="9" eb="10">
      <t>トク</t>
    </rPh>
    <rPh sb="10" eb="11">
      <t>レイ</t>
    </rPh>
    <rPh sb="11" eb="12">
      <t>ブン</t>
    </rPh>
    <phoneticPr fontId="16"/>
  </si>
  <si>
    <t>簡易水道</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</si>
  <si>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</si>
  <si>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</si>
  <si>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</si>
  <si>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</si>
  <si>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</si>
  <si>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</si>
  <si>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</si>
  <si>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</si>
  <si>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</si>
  <si>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</si>
  <si>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</si>
  <si>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</si>
  <si>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</si>
  <si>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</si>
  <si>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</si>
  <si>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</si>
  <si>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</si>
  <si>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</si>
  <si>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</si>
  <si>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</si>
  <si>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</si>
  <si>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</si>
  <si>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</si>
  <si>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</si>
  <si>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</si>
  <si>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</si>
  <si>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鹿児島県志布志市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</si>
  <si>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</si>
  <si>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</si>
  <si>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</si>
  <si>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</si>
  <si>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</si>
  <si>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</si>
  <si>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</si>
  <si>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</si>
  <si>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</si>
  <si>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</si>
  <si>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</si>
  <si>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</si>
  <si>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</si>
  <si>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</si>
  <si>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</si>
  <si>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</si>
  <si>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</si>
  <si>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</si>
  <si>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</si>
  <si>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</si>
  <si>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</si>
  <si>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</si>
  <si>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</si>
  <si>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</si>
  <si>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</si>
  <si>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</si>
  <si>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</si>
  <si>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</si>
  <si>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</si>
  <si>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</si>
  <si>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</si>
  <si>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</si>
  <si>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</si>
  <si>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</si>
  <si>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</si>
  <si>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</si>
  <si>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</si>
  <si>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</si>
  <si>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下水道管理特別会計</t>
    <phoneticPr fontId="5"/>
  </si>
  <si>
    <t>法非適用企業</t>
    <phoneticPr fontId="5"/>
  </si>
  <si>
    <t>公共下水道事業特別会計</t>
    <phoneticPr fontId="5"/>
  </si>
  <si>
    <t>法非適用企業</t>
    <phoneticPr fontId="5"/>
  </si>
  <si>
    <t>国民宿舎特別会計</t>
    <phoneticPr fontId="5"/>
  </si>
  <si>
    <t>工業団地整備事業特別会計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</si>
  <si>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</si>
  <si>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</si>
  <si>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</si>
  <si>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</si>
  <si>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</si>
  <si>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</si>
  <si>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資金剰余額
/不足額
（実質収支）</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</si>
  <si>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</si>
  <si>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</si>
  <si>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</si>
  <si>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</si>
  <si>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</si>
  <si>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</si>
  <si>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</si>
  <si>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</si>
  <si>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</si>
  <si>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</si>
  <si>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</si>
  <si>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</si>
  <si>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</si>
  <si>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</si>
  <si>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</si>
  <si>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</si>
  <si>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</si>
  <si>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</si>
  <si>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</si>
  <si>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</si>
  <si>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</si>
  <si>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</si>
  <si>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</si>
  <si>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</si>
  <si>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</si>
  <si>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</si>
  <si>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</si>
  <si>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</si>
  <si>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</si>
  <si>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</si>
  <si>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</si>
  <si>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</si>
  <si>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</si>
  <si>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</si>
  <si>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</si>
  <si>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</si>
  <si>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</si>
  <si>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</si>
  <si>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</si>
  <si>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</si>
  <si>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</si>
  <si>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</si>
  <si>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</si>
  <si>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</si>
  <si>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</si>
  <si>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</si>
  <si>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</si>
  <si>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</si>
  <si>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</si>
  <si>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</si>
  <si>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</si>
  <si>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</si>
  <si>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</si>
  <si>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工業団地整備事業特別会計</t>
    <phoneticPr fontId="5"/>
  </si>
  <si>
    <t>(Ｆ)</t>
    <phoneticPr fontId="5"/>
  </si>
  <si>
    <t>国民宿舎特別会計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</si>
  <si>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</si>
  <si>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</si>
  <si>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</si>
  <si>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</si>
  <si>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</si>
  <si>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</si>
  <si>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</si>
  <si>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</si>
  <si>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</si>
  <si>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</si>
  <si>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</si>
  <si>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</si>
  <si>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</si>
  <si>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</si>
  <si>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</si>
  <si>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</si>
  <si>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</si>
  <si>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</si>
  <si>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</si>
  <si>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</si>
  <si>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</si>
  <si>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</si>
  <si>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</si>
  <si>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</si>
  <si>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</si>
  <si>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</si>
  <si>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</si>
  <si>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</si>
  <si>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</si>
  <si>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</si>
  <si>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</si>
  <si>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</si>
  <si>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</si>
  <si>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</si>
  <si>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</si>
  <si>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</si>
  <si>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</si>
  <si>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</si>
  <si>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</si>
  <si>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</si>
  <si>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</si>
  <si>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</si>
  <si>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</si>
  <si>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</si>
  <si>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</si>
  <si>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</si>
  <si>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</si>
  <si>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</si>
  <si>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</si>
  <si>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</si>
  <si>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</si>
  <si>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</si>
  <si>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</si>
  <si>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</si>
  <si>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</si>
  <si>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</si>
  <si>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</si>
  <si>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</si>
  <si>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</si>
  <si>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</si>
  <si>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</si>
  <si>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</si>
  <si>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</si>
  <si>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</si>
  <si>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</si>
  <si>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</si>
  <si>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</si>
  <si>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</si>
  <si>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</si>
  <si>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</si>
  <si>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</si>
  <si>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</si>
  <si>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</si>
  <si>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</si>
  <si>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</si>
  <si>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</si>
  <si>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</si>
  <si>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</si>
  <si>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</si>
  <si>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</si>
  <si>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</si>
  <si>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</si>
  <si>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</si>
  <si>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1.05</t>
  </si>
  <si>
    <t>▲ 2.35</t>
  </si>
  <si>
    <t>水道事業会計</t>
  </si>
  <si>
    <t>一般会計</t>
  </si>
  <si>
    <t>介護保険特別会計</t>
  </si>
  <si>
    <t>国民健康保険特別会計</t>
  </si>
  <si>
    <t>下水道管理特別会計</t>
  </si>
  <si>
    <t>後期高齢者医療特別会計</t>
  </si>
  <si>
    <t>国民宿舎特別会計</t>
  </si>
  <si>
    <t>公共下水道事業特別会計</t>
  </si>
  <si>
    <t>その他会計（赤字）</t>
  </si>
  <si>
    <t>その他会計（黒字）</t>
  </si>
  <si>
    <t>（百万円）</t>
    <phoneticPr fontId="5"/>
  </si>
  <si>
    <t>H30</t>
    <phoneticPr fontId="5"/>
  </si>
  <si>
    <t>R01</t>
    <phoneticPr fontId="5"/>
  </si>
  <si>
    <t>R02</t>
    <phoneticPr fontId="5"/>
  </si>
  <si>
    <t>R03</t>
    <phoneticPr fontId="5"/>
  </si>
  <si>
    <t>R04</t>
    <phoneticPr fontId="5"/>
  </si>
  <si>
    <t>-</t>
    <phoneticPr fontId="2"/>
  </si>
  <si>
    <t>鹿児島県市町村総合事務</t>
    <rPh sb="0" eb="4">
      <t>カゴシマケン</t>
    </rPh>
    <rPh sb="4" eb="7">
      <t>シチョウソン</t>
    </rPh>
    <rPh sb="7" eb="9">
      <t>ソウゴウ</t>
    </rPh>
    <rPh sb="9" eb="11">
      <t>ジム</t>
    </rPh>
    <phoneticPr fontId="2"/>
  </si>
  <si>
    <t>曽於北部衛生処理</t>
    <rPh sb="0" eb="2">
      <t>ソオ</t>
    </rPh>
    <rPh sb="2" eb="4">
      <t>ホクブ</t>
    </rPh>
    <rPh sb="4" eb="6">
      <t>エイセイ</t>
    </rPh>
    <rPh sb="6" eb="8">
      <t>ショリ</t>
    </rPh>
    <phoneticPr fontId="2"/>
  </si>
  <si>
    <t>大隅曽於地区消防</t>
    <rPh sb="0" eb="2">
      <t>オオスミ</t>
    </rPh>
    <rPh sb="2" eb="4">
      <t>ソオ</t>
    </rPh>
    <rPh sb="4" eb="6">
      <t>チク</t>
    </rPh>
    <rPh sb="6" eb="8">
      <t>ショウボウ</t>
    </rPh>
    <phoneticPr fontId="2"/>
  </si>
  <si>
    <t>曽於南部厚生事務</t>
    <rPh sb="0" eb="2">
      <t>ソオ</t>
    </rPh>
    <rPh sb="2" eb="4">
      <t>ナンブ</t>
    </rPh>
    <rPh sb="4" eb="6">
      <t>コウセイ</t>
    </rPh>
    <rPh sb="6" eb="8">
      <t>ジム</t>
    </rPh>
    <phoneticPr fontId="2"/>
  </si>
  <si>
    <t>曽於地区介護保険</t>
    <rPh sb="0" eb="2">
      <t>ソオ</t>
    </rPh>
    <rPh sb="2" eb="4">
      <t>チク</t>
    </rPh>
    <rPh sb="4" eb="6">
      <t>カイゴ</t>
    </rPh>
    <rPh sb="6" eb="8">
      <t>ホケン</t>
    </rPh>
    <phoneticPr fontId="2"/>
  </si>
  <si>
    <t>鹿児島県後期高齢者医療広域連合（一般会計）</t>
    <rPh sb="0" eb="4">
      <t>カゴシマケン</t>
    </rPh>
    <rPh sb="4" eb="11">
      <t>コウキコウレイシャイリョウ</t>
    </rPh>
    <rPh sb="11" eb="13">
      <t>コウイキ</t>
    </rPh>
    <rPh sb="13" eb="15">
      <t>レンゴウ</t>
    </rPh>
    <rPh sb="16" eb="18">
      <t>イッパン</t>
    </rPh>
    <rPh sb="18" eb="20">
      <t>カイケイ</t>
    </rPh>
    <phoneticPr fontId="2"/>
  </si>
  <si>
    <t>鹿児島県後期高齢者医療広域連合（特別会計）</t>
    <rPh sb="0" eb="4">
      <t>カゴシマケン</t>
    </rPh>
    <rPh sb="4" eb="11">
      <t>コウキコウレイシャイリョウ</t>
    </rPh>
    <rPh sb="11" eb="13">
      <t>コウイキ</t>
    </rPh>
    <rPh sb="13" eb="15">
      <t>レンゴウ</t>
    </rPh>
    <rPh sb="16" eb="18">
      <t>トクベツ</t>
    </rPh>
    <rPh sb="18" eb="20">
      <t>カイケイ</t>
    </rPh>
    <phoneticPr fontId="2"/>
  </si>
  <si>
    <t>曽於地域公設地方卸売市場管理</t>
    <rPh sb="0" eb="2">
      <t>ソオ</t>
    </rPh>
    <rPh sb="2" eb="4">
      <t>チイキ</t>
    </rPh>
    <rPh sb="4" eb="6">
      <t>コウセツ</t>
    </rPh>
    <rPh sb="6" eb="8">
      <t>チホウ</t>
    </rPh>
    <rPh sb="8" eb="10">
      <t>オロシウリ</t>
    </rPh>
    <rPh sb="10" eb="12">
      <t>イチバ</t>
    </rPh>
    <rPh sb="12" eb="14">
      <t>カンリ</t>
    </rPh>
    <phoneticPr fontId="2"/>
  </si>
  <si>
    <t>志布志市農業公社</t>
    <rPh sb="0" eb="3">
      <t>シブシ</t>
    </rPh>
    <rPh sb="3" eb="4">
      <t>シ</t>
    </rPh>
    <rPh sb="4" eb="8">
      <t>ノウギョウコウシャ</t>
    </rPh>
    <phoneticPr fontId="2"/>
  </si>
  <si>
    <t>志布志市土地開発公社</t>
    <rPh sb="0" eb="4">
      <t>シブシシ</t>
    </rPh>
    <rPh sb="4" eb="8">
      <t>トチカイハツ</t>
    </rPh>
    <rPh sb="8" eb="10">
      <t>コウシャ</t>
    </rPh>
    <phoneticPr fontId="2"/>
  </si>
  <si>
    <t>志布志市まちづくり公社</t>
    <rPh sb="0" eb="3">
      <t>シブシ</t>
    </rPh>
    <rPh sb="3" eb="4">
      <t>シ</t>
    </rPh>
    <rPh sb="9" eb="11">
      <t>コウシャ</t>
    </rPh>
    <phoneticPr fontId="2"/>
  </si>
  <si>
    <t>ふるさと志基金</t>
    <rPh sb="4" eb="7">
      <t>ココロザシキキン</t>
    </rPh>
    <phoneticPr fontId="5"/>
  </si>
  <si>
    <t>施設整備事業基金</t>
    <rPh sb="0" eb="8">
      <t>シセツセイビジギョウキキン</t>
    </rPh>
    <phoneticPr fontId="2"/>
  </si>
  <si>
    <t>地域づくり推進基金</t>
    <rPh sb="0" eb="2">
      <t>チイキ</t>
    </rPh>
    <rPh sb="5" eb="9">
      <t>スイシンキキン</t>
    </rPh>
    <phoneticPr fontId="2"/>
  </si>
  <si>
    <t>地域福祉基金</t>
    <rPh sb="0" eb="2">
      <t>チイキ</t>
    </rPh>
    <rPh sb="2" eb="4">
      <t>フクシ</t>
    </rPh>
    <rPh sb="4" eb="6">
      <t>キキン</t>
    </rPh>
    <phoneticPr fontId="2"/>
  </si>
  <si>
    <t>企業版ふるさと納税基金</t>
    <rPh sb="0" eb="3">
      <t>キギョウバン</t>
    </rPh>
    <rPh sb="7" eb="11">
      <t>ノウゼイキキン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</si>
</sst>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7" xfId="1" applyFont="1" applyBorder="1" applyAlignment="1">
      <alignment horizontal="center" vertical="center"/>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0" fontId="13" fillId="0" borderId="52" xfId="1" applyFont="1" applyBorder="1" applyAlignment="1">
      <alignment horizontal="center" vertical="center"/>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13" fillId="0" borderId="1" xfId="1" applyFont="1" applyBorder="1" applyAlignment="1">
      <alignment horizontal="center" vertical="center"/>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85173</c:v>
                </c:pt>
                <c:pt idx="1">
                  <c:v>94081</c:v>
                </c:pt>
                <c:pt idx="2">
                  <c:v>92632</c:v>
                </c:pt>
                <c:pt idx="3">
                  <c:v>96469</c:v>
                </c:pt>
                <c:pt idx="4">
                  <c:v>85743</c:v>
                </c:pt>
              </c:numCache>
            </c:numRef>
          </c:val>
          <c:smooth val="0"/>
          <c:extLst>
            <c:ext xmlns:c16="http://schemas.microsoft.com/office/drawing/2014/chart" uri="{C3380CC4-5D6E-409C-BE32-E72D297353CC}">
              <c16:uniqueId val="{00000000-72D7-408B-A6E9-DD3FA98DF6D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136420</c:v>
                </c:pt>
                <c:pt idx="1">
                  <c:v>111928</c:v>
                </c:pt>
                <c:pt idx="2">
                  <c:v>119731</c:v>
                </c:pt>
                <c:pt idx="3">
                  <c:v>147458</c:v>
                </c:pt>
                <c:pt idx="4">
                  <c:v>113692</c:v>
                </c:pt>
              </c:numCache>
            </c:numRef>
          </c:val>
          <c:smooth val="0"/>
          <c:extLst>
            <c:ext xmlns:c16="http://schemas.microsoft.com/office/drawing/2014/chart" uri="{C3380CC4-5D6E-409C-BE32-E72D297353CC}">
              <c16:uniqueId val="{00000001-72D7-408B-A6E9-DD3FA98DF6D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4.5199999999999996</c:v>
                </c:pt>
                <c:pt idx="1">
                  <c:v>2.67</c:v>
                </c:pt>
                <c:pt idx="2">
                  <c:v>3.83</c:v>
                </c:pt>
                <c:pt idx="3">
                  <c:v>5.83</c:v>
                </c:pt>
                <c:pt idx="4">
                  <c:v>7.92</c:v>
                </c:pt>
              </c:numCache>
            </c:numRef>
          </c:val>
          <c:extLst>
            <c:ext xmlns:c16="http://schemas.microsoft.com/office/drawing/2014/chart" uri="{C3380CC4-5D6E-409C-BE32-E72D297353CC}">
              <c16:uniqueId val="{00000000-9A04-4038-8CC2-6A0637B03AE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23.24</c:v>
                </c:pt>
                <c:pt idx="1">
                  <c:v>23.17</c:v>
                </c:pt>
                <c:pt idx="2">
                  <c:v>22.65</c:v>
                </c:pt>
                <c:pt idx="3">
                  <c:v>24.7</c:v>
                </c:pt>
                <c:pt idx="4">
                  <c:v>25.31</c:v>
                </c:pt>
              </c:numCache>
            </c:numRef>
          </c:val>
          <c:extLst>
            <c:ext xmlns:c16="http://schemas.microsoft.com/office/drawing/2014/chart" uri="{C3380CC4-5D6E-409C-BE32-E72D297353CC}">
              <c16:uniqueId val="{00000001-9A04-4038-8CC2-6A0637B03AEE}"/>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-1.05</c:v>
                </c:pt>
                <c:pt idx="1">
                  <c:v>-2.35</c:v>
                </c:pt>
                <c:pt idx="2">
                  <c:v>1.25</c:v>
                </c:pt>
                <c:pt idx="3">
                  <c:v>4.72</c:v>
                </c:pt>
                <c:pt idx="4">
                  <c:v>1.99</c:v>
                </c:pt>
              </c:numCache>
            </c:numRef>
          </c:val>
          <c:smooth val="0"/>
          <c:extLst>
            <c:ext xmlns:c16="http://schemas.microsoft.com/office/drawing/2014/chart" uri="{C3380CC4-5D6E-409C-BE32-E72D297353CC}">
              <c16:uniqueId val="{00000002-9A04-4038-8CC2-6A0637B03AEE}"/>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6790-4A7B-93C7-89711CB0A928}"/>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6790-4A7B-93C7-89711CB0A928}"/>
            </c:ext>
          </c:extLst>
        </c:ser>
        <c:ser>
          <c:idx val="2"/>
          <c:order val="2"/>
          <c:tx>
            <c:strRef>
              <c:f>データシート!$A$29</c:f>
              <c:strCache>
                <c:ptCount val="1"/>
                <c:pt idx="0">
                  <c:v>公共下水道事業特別会計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6790-4A7B-93C7-89711CB0A928}"/>
            </c:ext>
          </c:extLst>
        </c:ser>
        <c:ser>
          <c:idx val="3"/>
          <c:order val="3"/>
          <c:tx>
            <c:strRef>
              <c:f>データシート!$A$30</c:f>
              <c:strCache>
                <c:ptCount val="1"/>
                <c:pt idx="0">
                  <c:v>国民宿舎特別会計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c:v>
                </c:pt>
                <c:pt idx="2">
                  <c:v>#N/A</c:v>
                </c:pt>
                <c:pt idx="3">
                  <c:v>0.01</c:v>
                </c:pt>
                <c:pt idx="4">
                  <c:v>#N/A</c:v>
                </c:pt>
                <c:pt idx="5">
                  <c:v>0</c:v>
                </c:pt>
                <c:pt idx="6">
                  <c:v>#N/A</c:v>
                </c:pt>
                <c:pt idx="7">
                  <c:v>0</c:v>
                </c:pt>
                <c:pt idx="8">
                  <c:v>#N/A</c:v>
                </c:pt>
                <c:pt idx="9">
                  <c:v>0</c:v>
                </c:pt>
              </c:numCache>
            </c:numRef>
          </c:val>
          <c:extLst>
            <c:ext xmlns:c16="http://schemas.microsoft.com/office/drawing/2014/chart" uri="{C3380CC4-5D6E-409C-BE32-E72D297353CC}">
              <c16:uniqueId val="{00000003-6790-4A7B-93C7-89711CB0A928}"/>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0.01</c:v>
                </c:pt>
                <c:pt idx="2">
                  <c:v>#N/A</c:v>
                </c:pt>
                <c:pt idx="3">
                  <c:v>0</c:v>
                </c:pt>
                <c:pt idx="4">
                  <c:v>#N/A</c:v>
                </c:pt>
                <c:pt idx="5">
                  <c:v>0.01</c:v>
                </c:pt>
                <c:pt idx="6">
                  <c:v>#N/A</c:v>
                </c:pt>
                <c:pt idx="7">
                  <c:v>0</c:v>
                </c:pt>
                <c:pt idx="8">
                  <c:v>#N/A</c:v>
                </c:pt>
                <c:pt idx="9">
                  <c:v>0</c:v>
                </c:pt>
              </c:numCache>
            </c:numRef>
          </c:val>
          <c:extLst>
            <c:ext xmlns:c16="http://schemas.microsoft.com/office/drawing/2014/chart" uri="{C3380CC4-5D6E-409C-BE32-E72D297353CC}">
              <c16:uniqueId val="{00000004-6790-4A7B-93C7-89711CB0A928}"/>
            </c:ext>
          </c:extLst>
        </c:ser>
        <c:ser>
          <c:idx val="5"/>
          <c:order val="5"/>
          <c:tx>
            <c:strRef>
              <c:f>データシート!$A$32</c:f>
              <c:strCache>
                <c:ptCount val="1"/>
                <c:pt idx="0">
                  <c:v>下水道管理特別会計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0.02</c:v>
                </c:pt>
                <c:pt idx="2">
                  <c:v>#N/A</c:v>
                </c:pt>
                <c:pt idx="3">
                  <c:v>0.02</c:v>
                </c:pt>
                <c:pt idx="4">
                  <c:v>#N/A</c:v>
                </c:pt>
                <c:pt idx="5">
                  <c:v>0.06</c:v>
                </c:pt>
                <c:pt idx="6">
                  <c:v>#N/A</c:v>
                </c:pt>
                <c:pt idx="7">
                  <c:v>0.05</c:v>
                </c:pt>
                <c:pt idx="8">
                  <c:v>#N/A</c:v>
                </c:pt>
                <c:pt idx="9">
                  <c:v>0.43</c:v>
                </c:pt>
              </c:numCache>
            </c:numRef>
          </c:val>
          <c:extLst>
            <c:ext xmlns:c16="http://schemas.microsoft.com/office/drawing/2014/chart" uri="{C3380CC4-5D6E-409C-BE32-E72D297353CC}">
              <c16:uniqueId val="{00000005-6790-4A7B-93C7-89711CB0A928}"/>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2.0099999999999998</c:v>
                </c:pt>
                <c:pt idx="2">
                  <c:v>#N/A</c:v>
                </c:pt>
                <c:pt idx="3">
                  <c:v>1.8</c:v>
                </c:pt>
                <c:pt idx="4">
                  <c:v>#N/A</c:v>
                </c:pt>
                <c:pt idx="5">
                  <c:v>1.25</c:v>
                </c:pt>
                <c:pt idx="6">
                  <c:v>#N/A</c:v>
                </c:pt>
                <c:pt idx="7">
                  <c:v>1.62</c:v>
                </c:pt>
                <c:pt idx="8">
                  <c:v>#N/A</c:v>
                </c:pt>
                <c:pt idx="9">
                  <c:v>1.31</c:v>
                </c:pt>
              </c:numCache>
            </c:numRef>
          </c:val>
          <c:extLst>
            <c:ext xmlns:c16="http://schemas.microsoft.com/office/drawing/2014/chart" uri="{C3380CC4-5D6E-409C-BE32-E72D297353CC}">
              <c16:uniqueId val="{00000006-6790-4A7B-93C7-89711CB0A928}"/>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3.92</c:v>
                </c:pt>
                <c:pt idx="2">
                  <c:v>#N/A</c:v>
                </c:pt>
                <c:pt idx="3">
                  <c:v>3.71</c:v>
                </c:pt>
                <c:pt idx="4">
                  <c:v>#N/A</c:v>
                </c:pt>
                <c:pt idx="5">
                  <c:v>4.04</c:v>
                </c:pt>
                <c:pt idx="6">
                  <c:v>#N/A</c:v>
                </c:pt>
                <c:pt idx="7">
                  <c:v>3.85</c:v>
                </c:pt>
                <c:pt idx="8">
                  <c:v>#N/A</c:v>
                </c:pt>
                <c:pt idx="9">
                  <c:v>4.4400000000000004</c:v>
                </c:pt>
              </c:numCache>
            </c:numRef>
          </c:val>
          <c:extLst>
            <c:ext xmlns:c16="http://schemas.microsoft.com/office/drawing/2014/chart" uri="{C3380CC4-5D6E-409C-BE32-E72D297353CC}">
              <c16:uniqueId val="{00000007-6790-4A7B-93C7-89711CB0A928}"/>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5.84</c:v>
                </c:pt>
                <c:pt idx="2">
                  <c:v>#N/A</c:v>
                </c:pt>
                <c:pt idx="3">
                  <c:v>2.73</c:v>
                </c:pt>
                <c:pt idx="4">
                  <c:v>#N/A</c:v>
                </c:pt>
                <c:pt idx="5">
                  <c:v>4.43</c:v>
                </c:pt>
                <c:pt idx="6">
                  <c:v>#N/A</c:v>
                </c:pt>
                <c:pt idx="7">
                  <c:v>5.97</c:v>
                </c:pt>
                <c:pt idx="8">
                  <c:v>#N/A</c:v>
                </c:pt>
                <c:pt idx="9">
                  <c:v>7.93</c:v>
                </c:pt>
              </c:numCache>
            </c:numRef>
          </c:val>
          <c:extLst>
            <c:ext xmlns:c16="http://schemas.microsoft.com/office/drawing/2014/chart" uri="{C3380CC4-5D6E-409C-BE32-E72D297353CC}">
              <c16:uniqueId val="{00000008-6790-4A7B-93C7-89711CB0A928}"/>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10.47</c:v>
                </c:pt>
                <c:pt idx="2">
                  <c:v>#N/A</c:v>
                </c:pt>
                <c:pt idx="3">
                  <c:v>11.26</c:v>
                </c:pt>
                <c:pt idx="4">
                  <c:v>#N/A</c:v>
                </c:pt>
                <c:pt idx="5">
                  <c:v>10.56</c:v>
                </c:pt>
                <c:pt idx="6">
                  <c:v>#N/A</c:v>
                </c:pt>
                <c:pt idx="7">
                  <c:v>10.33</c:v>
                </c:pt>
                <c:pt idx="8">
                  <c:v>#N/A</c:v>
                </c:pt>
                <c:pt idx="9">
                  <c:v>10.71</c:v>
                </c:pt>
              </c:numCache>
            </c:numRef>
          </c:val>
          <c:extLst>
            <c:ext xmlns:c16="http://schemas.microsoft.com/office/drawing/2014/chart" uri="{C3380CC4-5D6E-409C-BE32-E72D297353CC}">
              <c16:uniqueId val="{00000009-6790-4A7B-93C7-89711CB0A928}"/>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2046</c:v>
                </c:pt>
                <c:pt idx="5">
                  <c:v>2052</c:v>
                </c:pt>
                <c:pt idx="8">
                  <c:v>2035</c:v>
                </c:pt>
                <c:pt idx="11">
                  <c:v>2008</c:v>
                </c:pt>
                <c:pt idx="14">
                  <c:v>2009</c:v>
                </c:pt>
              </c:numCache>
            </c:numRef>
          </c:val>
          <c:extLst>
            <c:ext xmlns:c16="http://schemas.microsoft.com/office/drawing/2014/chart" uri="{C3380CC4-5D6E-409C-BE32-E72D297353CC}">
              <c16:uniqueId val="{00000000-0167-4437-958B-5ECB837BF2C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0167-4437-958B-5ECB837BF2C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102</c:v>
                </c:pt>
                <c:pt idx="3">
                  <c:v>92</c:v>
                </c:pt>
                <c:pt idx="6">
                  <c:v>7</c:v>
                </c:pt>
                <c:pt idx="9">
                  <c:v>182</c:v>
                </c:pt>
                <c:pt idx="12">
                  <c:v>118</c:v>
                </c:pt>
              </c:numCache>
            </c:numRef>
          </c:val>
          <c:extLst>
            <c:ext xmlns:c16="http://schemas.microsoft.com/office/drawing/2014/chart" uri="{C3380CC4-5D6E-409C-BE32-E72D297353CC}">
              <c16:uniqueId val="{00000002-0167-4437-958B-5ECB837BF2C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21</c:v>
                </c:pt>
                <c:pt idx="3">
                  <c:v>20</c:v>
                </c:pt>
                <c:pt idx="6">
                  <c:v>20</c:v>
                </c:pt>
                <c:pt idx="9">
                  <c:v>24</c:v>
                </c:pt>
                <c:pt idx="12">
                  <c:v>0</c:v>
                </c:pt>
              </c:numCache>
            </c:numRef>
          </c:val>
          <c:extLst>
            <c:ext xmlns:c16="http://schemas.microsoft.com/office/drawing/2014/chart" uri="{C3380CC4-5D6E-409C-BE32-E72D297353CC}">
              <c16:uniqueId val="{00000003-0167-4437-958B-5ECB837BF2C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274</c:v>
                </c:pt>
                <c:pt idx="3">
                  <c:v>248</c:v>
                </c:pt>
                <c:pt idx="6">
                  <c:v>212</c:v>
                </c:pt>
                <c:pt idx="9">
                  <c:v>205</c:v>
                </c:pt>
                <c:pt idx="12">
                  <c:v>196</c:v>
                </c:pt>
              </c:numCache>
            </c:numRef>
          </c:val>
          <c:extLst>
            <c:ext xmlns:c16="http://schemas.microsoft.com/office/drawing/2014/chart" uri="{C3380CC4-5D6E-409C-BE32-E72D297353CC}">
              <c16:uniqueId val="{00000004-0167-4437-958B-5ECB837BF2C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167-4437-958B-5ECB837BF2C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167-4437-958B-5ECB837BF2C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2629</c:v>
                </c:pt>
                <c:pt idx="3">
                  <c:v>2635</c:v>
                </c:pt>
                <c:pt idx="6">
                  <c:v>2608</c:v>
                </c:pt>
                <c:pt idx="9">
                  <c:v>2658</c:v>
                </c:pt>
                <c:pt idx="12">
                  <c:v>2682</c:v>
                </c:pt>
              </c:numCache>
            </c:numRef>
          </c:val>
          <c:extLst>
            <c:ext xmlns:c16="http://schemas.microsoft.com/office/drawing/2014/chart" uri="{C3380CC4-5D6E-409C-BE32-E72D297353CC}">
              <c16:uniqueId val="{00000007-0167-4437-958B-5ECB837BF2C2}"/>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980</c:v>
                </c:pt>
                <c:pt idx="2">
                  <c:v>#N/A</c:v>
                </c:pt>
                <c:pt idx="3">
                  <c:v>#N/A</c:v>
                </c:pt>
                <c:pt idx="4">
                  <c:v>943</c:v>
                </c:pt>
                <c:pt idx="5">
                  <c:v>#N/A</c:v>
                </c:pt>
                <c:pt idx="6">
                  <c:v>#N/A</c:v>
                </c:pt>
                <c:pt idx="7">
                  <c:v>812</c:v>
                </c:pt>
                <c:pt idx="8">
                  <c:v>#N/A</c:v>
                </c:pt>
                <c:pt idx="9">
                  <c:v>#N/A</c:v>
                </c:pt>
                <c:pt idx="10">
                  <c:v>1061</c:v>
                </c:pt>
                <c:pt idx="11">
                  <c:v>#N/A</c:v>
                </c:pt>
                <c:pt idx="12">
                  <c:v>#N/A</c:v>
                </c:pt>
                <c:pt idx="13">
                  <c:v>987</c:v>
                </c:pt>
                <c:pt idx="14">
                  <c:v>#N/A</c:v>
                </c:pt>
              </c:numCache>
            </c:numRef>
          </c:val>
          <c:smooth val="0"/>
          <c:extLst>
            <c:ext xmlns:c16="http://schemas.microsoft.com/office/drawing/2014/chart" uri="{C3380CC4-5D6E-409C-BE32-E72D297353CC}">
              <c16:uniqueId val="{00000008-0167-4437-958B-5ECB837BF2C2}"/>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18946</c:v>
                </c:pt>
                <c:pt idx="5">
                  <c:v>18278</c:v>
                </c:pt>
                <c:pt idx="8">
                  <c:v>17692</c:v>
                </c:pt>
                <c:pt idx="11">
                  <c:v>17422</c:v>
                </c:pt>
                <c:pt idx="14">
                  <c:v>16492</c:v>
                </c:pt>
              </c:numCache>
            </c:numRef>
          </c:val>
          <c:extLst>
            <c:ext xmlns:c16="http://schemas.microsoft.com/office/drawing/2014/chart" uri="{C3380CC4-5D6E-409C-BE32-E72D297353CC}">
              <c16:uniqueId val="{00000000-DE53-4331-B1CB-030E128D982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733</c:v>
                </c:pt>
                <c:pt idx="5">
                  <c:v>693</c:v>
                </c:pt>
                <c:pt idx="8">
                  <c:v>652</c:v>
                </c:pt>
                <c:pt idx="11">
                  <c:v>611</c:v>
                </c:pt>
                <c:pt idx="14">
                  <c:v>571</c:v>
                </c:pt>
              </c:numCache>
            </c:numRef>
          </c:val>
          <c:extLst>
            <c:ext xmlns:c16="http://schemas.microsoft.com/office/drawing/2014/chart" uri="{C3380CC4-5D6E-409C-BE32-E72D297353CC}">
              <c16:uniqueId val="{00000001-DE53-4331-B1CB-030E128D982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6757</c:v>
                </c:pt>
                <c:pt idx="5">
                  <c:v>7084</c:v>
                </c:pt>
                <c:pt idx="8">
                  <c:v>7435</c:v>
                </c:pt>
                <c:pt idx="11">
                  <c:v>10053</c:v>
                </c:pt>
                <c:pt idx="14">
                  <c:v>12192</c:v>
                </c:pt>
              </c:numCache>
            </c:numRef>
          </c:val>
          <c:extLst>
            <c:ext xmlns:c16="http://schemas.microsoft.com/office/drawing/2014/chart" uri="{C3380CC4-5D6E-409C-BE32-E72D297353CC}">
              <c16:uniqueId val="{00000002-DE53-4331-B1CB-030E128D982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E53-4331-B1CB-030E128D982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E53-4331-B1CB-030E128D982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590</c:v>
                </c:pt>
                <c:pt idx="3">
                  <c:v>462</c:v>
                </c:pt>
                <c:pt idx="6">
                  <c:v>384</c:v>
                </c:pt>
                <c:pt idx="9">
                  <c:v>384</c:v>
                </c:pt>
                <c:pt idx="12">
                  <c:v>302</c:v>
                </c:pt>
              </c:numCache>
            </c:numRef>
          </c:val>
          <c:extLst>
            <c:ext xmlns:c16="http://schemas.microsoft.com/office/drawing/2014/chart" uri="{C3380CC4-5D6E-409C-BE32-E72D297353CC}">
              <c16:uniqueId val="{00000005-DE53-4331-B1CB-030E128D982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2307</c:v>
                </c:pt>
                <c:pt idx="3">
                  <c:v>2121</c:v>
                </c:pt>
                <c:pt idx="6">
                  <c:v>1870</c:v>
                </c:pt>
                <c:pt idx="9">
                  <c:v>1999</c:v>
                </c:pt>
                <c:pt idx="12">
                  <c:v>2040</c:v>
                </c:pt>
              </c:numCache>
            </c:numRef>
          </c:val>
          <c:extLst>
            <c:ext xmlns:c16="http://schemas.microsoft.com/office/drawing/2014/chart" uri="{C3380CC4-5D6E-409C-BE32-E72D297353CC}">
              <c16:uniqueId val="{00000006-DE53-4331-B1CB-030E128D982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137</c:v>
                </c:pt>
                <c:pt idx="3">
                  <c:v>116</c:v>
                </c:pt>
                <c:pt idx="6">
                  <c:v>107</c:v>
                </c:pt>
                <c:pt idx="9">
                  <c:v>82</c:v>
                </c:pt>
                <c:pt idx="12">
                  <c:v>85</c:v>
                </c:pt>
              </c:numCache>
            </c:numRef>
          </c:val>
          <c:extLst>
            <c:ext xmlns:c16="http://schemas.microsoft.com/office/drawing/2014/chart" uri="{C3380CC4-5D6E-409C-BE32-E72D297353CC}">
              <c16:uniqueId val="{00000007-DE53-4331-B1CB-030E128D982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2353</c:v>
                </c:pt>
                <c:pt idx="3">
                  <c:v>2606</c:v>
                </c:pt>
                <c:pt idx="6">
                  <c:v>2648</c:v>
                </c:pt>
                <c:pt idx="9">
                  <c:v>2639</c:v>
                </c:pt>
                <c:pt idx="12">
                  <c:v>1359</c:v>
                </c:pt>
              </c:numCache>
            </c:numRef>
          </c:val>
          <c:extLst>
            <c:ext xmlns:c16="http://schemas.microsoft.com/office/drawing/2014/chart" uri="{C3380CC4-5D6E-409C-BE32-E72D297353CC}">
              <c16:uniqueId val="{00000008-DE53-4331-B1CB-030E128D982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89</c:v>
                </c:pt>
                <c:pt idx="3">
                  <c:v>9</c:v>
                </c:pt>
                <c:pt idx="6">
                  <c:v>6</c:v>
                </c:pt>
                <c:pt idx="9">
                  <c:v>6</c:v>
                </c:pt>
                <c:pt idx="12">
                  <c:v>3</c:v>
                </c:pt>
              </c:numCache>
            </c:numRef>
          </c:val>
          <c:extLst>
            <c:ext xmlns:c16="http://schemas.microsoft.com/office/drawing/2014/chart" uri="{C3380CC4-5D6E-409C-BE32-E72D297353CC}">
              <c16:uniqueId val="{00000009-DE53-4331-B1CB-030E128D982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23099</c:v>
                </c:pt>
                <c:pt idx="3">
                  <c:v>22439</c:v>
                </c:pt>
                <c:pt idx="6">
                  <c:v>22179</c:v>
                </c:pt>
                <c:pt idx="9">
                  <c:v>21676</c:v>
                </c:pt>
                <c:pt idx="12">
                  <c:v>20773</c:v>
                </c:pt>
              </c:numCache>
            </c:numRef>
          </c:val>
          <c:extLst>
            <c:ext xmlns:c16="http://schemas.microsoft.com/office/drawing/2014/chart" uri="{C3380CC4-5D6E-409C-BE32-E72D297353CC}">
              <c16:uniqueId val="{0000000A-DE53-4331-B1CB-030E128D9825}"/>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2140</c:v>
                </c:pt>
                <c:pt idx="2">
                  <c:v>#N/A</c:v>
                </c:pt>
                <c:pt idx="3">
                  <c:v>#N/A</c:v>
                </c:pt>
                <c:pt idx="4">
                  <c:v>1698</c:v>
                </c:pt>
                <c:pt idx="5">
                  <c:v>#N/A</c:v>
                </c:pt>
                <c:pt idx="6">
                  <c:v>#N/A</c:v>
                </c:pt>
                <c:pt idx="7">
                  <c:v>1415</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DE53-4331-B1CB-030E128D9825}"/>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2539</c:v>
                </c:pt>
                <c:pt idx="1">
                  <c:v>2841</c:v>
                </c:pt>
                <c:pt idx="2">
                  <c:v>2845</c:v>
                </c:pt>
              </c:numCache>
            </c:numRef>
          </c:val>
          <c:extLst>
            <c:ext xmlns:c16="http://schemas.microsoft.com/office/drawing/2014/chart" uri="{C3380CC4-5D6E-409C-BE32-E72D297353CC}">
              <c16:uniqueId val="{00000000-4804-4F91-92AD-325A52986DA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341</c:v>
                </c:pt>
                <c:pt idx="1">
                  <c:v>475</c:v>
                </c:pt>
                <c:pt idx="2">
                  <c:v>458</c:v>
                </c:pt>
              </c:numCache>
            </c:numRef>
          </c:val>
          <c:extLst>
            <c:ext xmlns:c16="http://schemas.microsoft.com/office/drawing/2014/chart" uri="{C3380CC4-5D6E-409C-BE32-E72D297353CC}">
              <c16:uniqueId val="{00000001-4804-4F91-92AD-325A52986DA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4222</c:v>
                </c:pt>
                <c:pt idx="1">
                  <c:v>6509</c:v>
                </c:pt>
                <c:pt idx="2">
                  <c:v>8454</c:v>
                </c:pt>
              </c:numCache>
            </c:numRef>
          </c:val>
          <c:extLst>
            <c:ext xmlns:c16="http://schemas.microsoft.com/office/drawing/2014/chart" uri="{C3380CC4-5D6E-409C-BE32-E72D297353CC}">
              <c16:uniqueId val="{00000002-4804-4F91-92AD-325A52986DA3}"/>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鹿児島県志布志市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市債償還のピークを迎え元利償還金が</a:t>
          </a:r>
          <a:r>
            <a:rPr kumimoji="1" lang="en-US" altLang="ja-JP" sz="1400">
              <a:latin typeface="ＭＳ ゴシック" pitchFamily="49" charset="-128"/>
              <a:ea typeface="ＭＳ ゴシック" pitchFamily="49" charset="-128"/>
            </a:rPr>
            <a:t>24</a:t>
          </a:r>
          <a:r>
            <a:rPr kumimoji="1" lang="ja-JP" altLang="en-US" sz="1400">
              <a:latin typeface="ＭＳ ゴシック" pitchFamily="49" charset="-128"/>
              <a:ea typeface="ＭＳ ゴシック" pitchFamily="49" charset="-128"/>
            </a:rPr>
            <a:t>百万増加した。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公債費に準ずる債務負担行為に係るものが減額し、債務負担行為に基づく支出額が</a:t>
          </a:r>
          <a:r>
            <a:rPr kumimoji="1" lang="en-US" altLang="ja-JP" sz="1400">
              <a:latin typeface="ＭＳ ゴシック" pitchFamily="49" charset="-128"/>
              <a:ea typeface="ＭＳ ゴシック" pitchFamily="49" charset="-128"/>
            </a:rPr>
            <a:t>64</a:t>
          </a:r>
          <a:r>
            <a:rPr kumimoji="1" lang="ja-JP" altLang="en-US" sz="1400">
              <a:latin typeface="ＭＳ ゴシック" pitchFamily="49" charset="-128"/>
              <a:ea typeface="ＭＳ ゴシック" pitchFamily="49" charset="-128"/>
            </a:rPr>
            <a:t>百万減少した。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今後、実質公債費比率の分子は増加が見込まれるため、起債の抑制により財政の健全化に努める。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Ｐゴシック" panose="020B0600070205080204" pitchFamily="50" charset="-128"/>
              <a:ea typeface="ＭＳ Ｐゴシック" panose="020B0600070205080204" pitchFamily="50" charset="-128"/>
            </a:rPr>
            <a:t>　減債基金残高のうち、実質公債費率の算定に用いる満期一括償還地方債の償還財源としての積立額はない。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鹿児島県志布志市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主に一般会計等に係る地方債現在高の減少、公営企業債等繰入見込額の減少、充当可能財源等のうち、ふるさと志基金等の充当可能基金額が増加したことにより、将来負担比率の分子の構造は、前年度比</a:t>
          </a:r>
          <a:r>
            <a:rPr kumimoji="1" lang="en-US" altLang="ja-JP" sz="1400">
              <a:latin typeface="ＭＳ ゴシック" pitchFamily="49" charset="-128"/>
              <a:ea typeface="ＭＳ ゴシック" pitchFamily="49" charset="-128"/>
            </a:rPr>
            <a:t>3,392</a:t>
          </a:r>
          <a:r>
            <a:rPr kumimoji="1" lang="ja-JP" altLang="en-US" sz="1400">
              <a:latin typeface="ＭＳ ゴシック" pitchFamily="49" charset="-128"/>
              <a:ea typeface="ＭＳ ゴシック" pitchFamily="49" charset="-128"/>
            </a:rPr>
            <a:t>百万円の減となった。</a:t>
          </a:r>
        </a:p>
        <a:p>
          <a:r>
            <a:rPr kumimoji="1" lang="ja-JP" altLang="en-US" sz="1400">
              <a:latin typeface="ＭＳ ゴシック" pitchFamily="49" charset="-128"/>
              <a:ea typeface="ＭＳ ゴシック" pitchFamily="49" charset="-128"/>
            </a:rPr>
            <a:t>　今後も将来負担額の抑制と交付税算入率の高い市債の活用及び充当可能基金の増加により、充当可能財源等の確保に努める。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鹿児島県志布志市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令和４年度末の基金残高は、基金残高全体としては、約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億円となっており、前年度比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1,931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財政調整基金の取り崩しはなかった。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基金全体の増額要因は、ふるさと納税制度を活用したふるさと志基金が増加したことが主な要因であり、近年の増加傾向の原因も同様である。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設置法令及び条例に基づき、将来にわたり持続可能な財政運営を図れるように基金の確保に努める。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ふるさと志基金　　　　：観光及び生活環境に関する事業、福祉に関する事業、教育文化に関する事業</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施設整備事業基金　　　：市の施設整備に関する事業等</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地域づくり推進基金　　：地域の活性化に関する事業等</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地域福祉基金　　　　　：在宅福祉等の普及及び向上、健康づくり及び生きがいづくりの推進並びにボランティア</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活動の活発化等高齢者保健福祉の増進に関する事業等</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企業版ふるさと納税基金：地方創生の更なる充実に資する事業等</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基金残高は、前年度比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1,931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百万円の増となっており、近年同様増加傾向にある。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総額の要因は、独自の行財政改革、ふるさと納税寄附の増加、合併特例債を活用した基金積立を行ったこと等によるものである。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今後も事務事業の見直しや歳出を抑制するとともに、自主財源の確保に取り組みながら、基金設置条例等の目的に基づき、必要に応じて事業充当を行う。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令和４年度末の基金残高は、約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億円となっており、預金利息を積み立てたことにより、前年度比４百万円の増となっている。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景気後退による市税等の大幅な減収や、大規模災害の発生などの不測の事態に備えるため、財政運営上の数値目標としている財政調整基金が標準財政規模の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％を下回らないよう、これまで同様に予算編成や事業執行の精査を徹底し、今後も引き続き将来にわたり持続可能な財政運営を図れるよう基金の確保に努める。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令和４年度の基金残高は、約５億円となっており、取り崩しをおこなったため、前年度比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減額の要因は、預金利息の積立額に対して、取崩額が上回ったためである。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引き続き将来にわたり、持続可能な財政運営を図れるよう基金の確保に努める。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29D48FD8-5DF1-4FC5-958B-F30A9D9E1321}"/>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B8258257-696D-4310-A4D3-FA04BEF0E719}"/>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17C41B48-B181-44C0-9EC7-BFED73F6C2F7}"/>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8920BF0B-90E9-4CCC-9F74-609FA59BED6F}"/>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鹿児島県志布志市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B0EA619C-51D4-4AD5-A4C5-8D007E27FC64}"/>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3C8BE864-6AE9-4A54-A9AF-CB85E01F7086}"/>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EACF17F-044D-4D03-ADE5-003BE15407F2}"/>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700EF790-557C-4E75-9C5E-F2135B560D9E}"/>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B2D188E7-01A4-48DF-B49A-9F7258CA8991}"/>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32942D9C-84D1-4D80-A680-BF75BCCB9377}"/>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29,808
29,220
290.27
33,173,482
32,271,128
889,799
11,238,389
20,773,378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33D53F42-A758-43F3-87E1-6C5F40C460C5}"/>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EB662EEA-28B0-425D-B6E5-3BFDAE38DDEB}"/>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AFEE2A4F-15C9-4AEA-AAD5-0FE0B255627D}"/>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43959AA3-BD09-44E3-AECE-CBDDD90FAC59}"/>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8C3578EF-841C-4E12-BA4B-6B7709727BCF}"/>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DA020F9A-0933-4A8E-AE05-A026A217EAEF}"/>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768A6739-2FD9-41FC-9B13-2358BA03DF95}"/>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415306DB-18E0-48EC-A155-C02D490C7CE8}"/>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4EE4AE17-FF44-45E4-A55F-E485032DBA01}"/>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9F524DCD-8D04-4A01-88AB-3DD8897ED3EC}"/>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899F0690-3AA7-4DBB-86B9-4640DD825B08}"/>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7FD1CE9C-14F5-47BA-8752-971CDFDD7211}"/>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D930D3B-9B8B-4166-9E4E-F6838043BAE1}"/>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FE7E42B2-890D-410C-AA42-FF4A467CF741}"/>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DFB9435F-C292-4FF7-AC4D-DB56A271B3BD}"/>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709224A2-72A2-48AC-BEB3-B165527D8D69}"/>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DE10B61E-2315-4EE2-A276-49BE96E0C136}"/>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58D5D90A-7265-4FC4-A28F-FABF0777203E}"/>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39DE6876-7B87-4C9B-A85C-2BB590D8B98D}"/>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6682CD8E-57BC-4C14-A070-AECC0D47E8D5}"/>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3284D815-25C0-41B2-97D6-728A9F996EC9}"/>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AFBDCF46-5D10-4609-9DF8-2C17570EA56C}"/>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6953C2B1-D010-46EF-B79A-409F65E9114D}"/>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4AECD515-4ED9-45B6-8AC3-9E118982D6CD}"/>
            </a:ext>
          </a:extLst>
        </xdr:cNvPr>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F4B720A-BB4D-4875-846F-8A9583E6CAB2}"/>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FC1914D-1F9F-4BED-8D4F-3353673BFFCD}"/>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CB105259-5614-4347-AC7B-00FF0E1EC8D3}"/>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F8D8965D-BB92-4D3B-974E-7A576BD2EEEB}"/>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C7CE3F25-B414-460C-BEB9-478285895CDB}"/>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AB73F3A-A4C6-4D31-A87F-BC3C4806E21A}"/>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4A81F5D6-C2A6-4203-A962-9E3043FEFBFC}"/>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883DA77D-B442-4DB0-9199-5B46583804B3}"/>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854C202C-F3EC-49D9-9062-52DE58D1522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ED0A3940-910D-4E4A-8CA6-64AB25B6B38E}"/>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74F528C0-0C4D-403F-8F19-15BF4BB59588}"/>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AF0704BC-1963-47CE-B7ED-863CBA21CABA}"/>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BB476E7A-B6B8-45B0-AE42-58FF075E7193}"/>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chemeClr val="dk1"/>
              </a:solidFill>
              <a:effectLst/>
              <a:latin typeface="+mn-lt"/>
              <a:ea typeface="+mn-ea"/>
              <a:cs typeface="+mn-cs"/>
            </a:rPr>
            <a:t>　指数としては、昨年とほぼ横ばいであるが</a:t>
          </a:r>
          <a:r>
            <a:rPr kumimoji="1" lang="en-US" altLang="ja-JP" sz="1100" baseline="0">
              <a:solidFill>
                <a:schemeClr val="dk1"/>
              </a:solidFill>
              <a:effectLst/>
              <a:latin typeface="+mn-lt"/>
              <a:ea typeface="+mn-ea"/>
              <a:cs typeface="+mn-cs"/>
            </a:rPr>
            <a:t>0.01</a:t>
          </a:r>
          <a:r>
            <a:rPr kumimoji="1" lang="ja-JP" altLang="ja-JP" sz="1100" baseline="0">
              <a:solidFill>
                <a:schemeClr val="dk1"/>
              </a:solidFill>
              <a:effectLst/>
              <a:latin typeface="+mn-lt"/>
              <a:ea typeface="+mn-ea"/>
              <a:cs typeface="+mn-cs"/>
            </a:rPr>
            <a:t>ポイント増加した。</a:t>
          </a:r>
          <a:endParaRPr lang="ja-JP" altLang="ja-JP" sz="1400">
            <a:effectLst/>
          </a:endParaRPr>
        </a:p>
        <a:p>
          <a:r>
            <a:rPr kumimoji="1" lang="ja-JP" altLang="ja-JP" sz="1100" baseline="0">
              <a:solidFill>
                <a:schemeClr val="dk1"/>
              </a:solidFill>
              <a:effectLst/>
              <a:latin typeface="+mn-lt"/>
              <a:ea typeface="+mn-ea"/>
              <a:cs typeface="+mn-cs"/>
            </a:rPr>
            <a:t>ふるさと納税を主とした寄付金の増加により、基準財政需要額が増加している。</a:t>
          </a:r>
          <a:endParaRPr lang="ja-JP" altLang="ja-JP" sz="1400">
            <a:effectLst/>
          </a:endParaRPr>
        </a:p>
        <a:p>
          <a:r>
            <a:rPr kumimoji="1" lang="ja-JP" altLang="ja-JP" sz="1100" baseline="0">
              <a:solidFill>
                <a:schemeClr val="dk1"/>
              </a:solidFill>
              <a:effectLst/>
              <a:latin typeface="+mn-lt"/>
              <a:ea typeface="+mn-ea"/>
              <a:cs typeface="+mn-cs"/>
            </a:rPr>
            <a:t>　「行政改革アクションプラン」や行政評価を着実に実施し、市税を始めとした自主財源の更なる確保に努め、行財政改革や事業内容の改善・見直しを進めることにより、選択と集中による歳出の抑制に取り組み、持続可能な財政運営を図る。</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498C205B-5D1D-43B9-889F-8D1E69788A6A}"/>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89F2700-81B2-4CFF-BA00-24C85C3D7491}"/>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a:extLst>
            <a:ext uri="{FF2B5EF4-FFF2-40B4-BE49-F238E27FC236}">
              <a16:creationId xmlns:a16="http://schemas.microsoft.com/office/drawing/2014/main" id="{4B78B992-D50B-4F4A-9058-4ADB98A02CAB}"/>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a:extLst>
            <a:ext uri="{FF2B5EF4-FFF2-40B4-BE49-F238E27FC236}">
              <a16:creationId xmlns:a16="http://schemas.microsoft.com/office/drawing/2014/main" id="{3D1BA11D-5BC5-444A-AF6D-3A1363248888}"/>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a:extLst>
            <a:ext uri="{FF2B5EF4-FFF2-40B4-BE49-F238E27FC236}">
              <a16:creationId xmlns:a16="http://schemas.microsoft.com/office/drawing/2014/main" id="{45FE1248-51EB-46D5-A8F7-E763386BCF7C}"/>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a:extLst>
            <a:ext uri="{FF2B5EF4-FFF2-40B4-BE49-F238E27FC236}">
              <a16:creationId xmlns:a16="http://schemas.microsoft.com/office/drawing/2014/main" id="{3431FCF0-0EB6-4730-B7A5-F39B281C5FD1}"/>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a:extLst>
            <a:ext uri="{FF2B5EF4-FFF2-40B4-BE49-F238E27FC236}">
              <a16:creationId xmlns:a16="http://schemas.microsoft.com/office/drawing/2014/main" id="{13FF7F74-705F-4FAB-9EA2-381FFF29FA4D}"/>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a:extLst>
            <a:ext uri="{FF2B5EF4-FFF2-40B4-BE49-F238E27FC236}">
              <a16:creationId xmlns:a16="http://schemas.microsoft.com/office/drawing/2014/main" id="{B54F6672-1C40-4096-BCD0-566DF37ADC96}"/>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a:extLst>
            <a:ext uri="{FF2B5EF4-FFF2-40B4-BE49-F238E27FC236}">
              <a16:creationId xmlns:a16="http://schemas.microsoft.com/office/drawing/2014/main" id="{F6B6BBF7-67BA-4CCB-B5FC-FDBDD688D3CA}"/>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a:extLst>
            <a:ext uri="{FF2B5EF4-FFF2-40B4-BE49-F238E27FC236}">
              <a16:creationId xmlns:a16="http://schemas.microsoft.com/office/drawing/2014/main" id="{C510FFA9-8CE7-4051-ABBE-5D7947AB54A5}"/>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a:extLst>
            <a:ext uri="{FF2B5EF4-FFF2-40B4-BE49-F238E27FC236}">
              <a16:creationId xmlns:a16="http://schemas.microsoft.com/office/drawing/2014/main" id="{4C8FB769-79CD-42F3-ABBA-B340BFB0F889}"/>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a:extLst>
            <a:ext uri="{FF2B5EF4-FFF2-40B4-BE49-F238E27FC236}">
              <a16:creationId xmlns:a16="http://schemas.microsoft.com/office/drawing/2014/main" id="{350A0FF9-A0FE-4664-9E8E-2B1766403273}"/>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a:extLst>
            <a:ext uri="{FF2B5EF4-FFF2-40B4-BE49-F238E27FC236}">
              <a16:creationId xmlns:a16="http://schemas.microsoft.com/office/drawing/2014/main" id="{5A51B5B9-5783-4A32-8FC6-3A6630E7424A}"/>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13970</xdr:rowOff>
    </xdr:from>
    <xdr:to>
      <xdr:col>23</xdr:col>
      <xdr:colOff>133350</xdr:colOff>
      <xdr:row>44</xdr:row>
      <xdr:rowOff>165100</xdr:rowOff>
    </xdr:to>
    <xdr:cxnSp macro="">
      <xdr:nvCxnSpPr>
        <xdr:cNvPr id="62" name="直線コネクタ 61">
          <a:extLst>
            <a:ext uri="{FF2B5EF4-FFF2-40B4-BE49-F238E27FC236}">
              <a16:creationId xmlns:a16="http://schemas.microsoft.com/office/drawing/2014/main" id="{C2ECA43A-01EE-43B3-8151-5BA4AE261B5C}"/>
            </a:ext>
          </a:extLst>
        </xdr:cNvPr>
        <xdr:cNvCxnSpPr/>
      </xdr:nvCxnSpPr>
      <xdr:spPr>
        <a:xfrm flipV="1">
          <a:off x="4953000" y="6357620"/>
          <a:ext cx="0" cy="13512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3" name="財政力最小値テキスト">
          <a:extLst>
            <a:ext uri="{FF2B5EF4-FFF2-40B4-BE49-F238E27FC236}">
              <a16:creationId xmlns:a16="http://schemas.microsoft.com/office/drawing/2014/main" id="{4393FB4A-987E-4F0E-97B0-647AC354C06C}"/>
            </a:ext>
          </a:extLst>
        </xdr:cNvPr>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4" name="直線コネクタ 63">
          <a:extLst>
            <a:ext uri="{FF2B5EF4-FFF2-40B4-BE49-F238E27FC236}">
              <a16:creationId xmlns:a16="http://schemas.microsoft.com/office/drawing/2014/main" id="{3F5B6873-3F68-44FC-92F9-13D7F4AA4E91}"/>
            </a:ext>
          </a:extLst>
        </xdr:cNvPr>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100347</xdr:rowOff>
    </xdr:from>
    <xdr:ext cx="762000" cy="259045"/>
    <xdr:sp macro="" textlink="">
      <xdr:nvSpPr>
        <xdr:cNvPr id="65" name="財政力最大値テキスト">
          <a:extLst>
            <a:ext uri="{FF2B5EF4-FFF2-40B4-BE49-F238E27FC236}">
              <a16:creationId xmlns:a16="http://schemas.microsoft.com/office/drawing/2014/main" id="{8630FFD9-8DCE-4214-9840-1FE318B8DC00}"/>
            </a:ext>
          </a:extLst>
        </xdr:cNvPr>
        <xdr:cNvSpPr txBox="1"/>
      </xdr:nvSpPr>
      <xdr:spPr>
        <a:xfrm>
          <a:off x="5041900" y="610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13970</xdr:rowOff>
    </xdr:from>
    <xdr:to>
      <xdr:col>24</xdr:col>
      <xdr:colOff>12700</xdr:colOff>
      <xdr:row>37</xdr:row>
      <xdr:rowOff>13970</xdr:rowOff>
    </xdr:to>
    <xdr:cxnSp macro="">
      <xdr:nvCxnSpPr>
        <xdr:cNvPr id="66" name="直線コネクタ 65">
          <a:extLst>
            <a:ext uri="{FF2B5EF4-FFF2-40B4-BE49-F238E27FC236}">
              <a16:creationId xmlns:a16="http://schemas.microsoft.com/office/drawing/2014/main" id="{5526A5F2-65A9-449A-9FFD-E17FD715EDFC}"/>
            </a:ext>
          </a:extLst>
        </xdr:cNvPr>
        <xdr:cNvCxnSpPr/>
      </xdr:nvCxnSpPr>
      <xdr:spPr>
        <a:xfrm>
          <a:off x="4864100" y="635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49530</xdr:rowOff>
    </xdr:from>
    <xdr:to>
      <xdr:col>23</xdr:col>
      <xdr:colOff>133350</xdr:colOff>
      <xdr:row>42</xdr:row>
      <xdr:rowOff>73660</xdr:rowOff>
    </xdr:to>
    <xdr:cxnSp macro="">
      <xdr:nvCxnSpPr>
        <xdr:cNvPr id="67" name="直線コネクタ 66">
          <a:extLst>
            <a:ext uri="{FF2B5EF4-FFF2-40B4-BE49-F238E27FC236}">
              <a16:creationId xmlns:a16="http://schemas.microsoft.com/office/drawing/2014/main" id="{2F9CA32D-9674-4AAA-A524-FDD310F6AF97}"/>
            </a:ext>
          </a:extLst>
        </xdr:cNvPr>
        <xdr:cNvCxnSpPr/>
      </xdr:nvCxnSpPr>
      <xdr:spPr>
        <a:xfrm flipV="1">
          <a:off x="4114800" y="725043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166387</xdr:rowOff>
    </xdr:from>
    <xdr:ext cx="762000" cy="259045"/>
    <xdr:sp macro="" textlink="">
      <xdr:nvSpPr>
        <xdr:cNvPr id="68" name="財政力平均値テキスト">
          <a:extLst>
            <a:ext uri="{FF2B5EF4-FFF2-40B4-BE49-F238E27FC236}">
              <a16:creationId xmlns:a16="http://schemas.microsoft.com/office/drawing/2014/main" id="{369A1E35-E9BB-4F90-B600-04CC6A3D2D42}"/>
            </a:ext>
          </a:extLst>
        </xdr:cNvPr>
        <xdr:cNvSpPr txBox="1"/>
      </xdr:nvSpPr>
      <xdr:spPr>
        <a:xfrm>
          <a:off x="5041900" y="71958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22860</xdr:rowOff>
    </xdr:from>
    <xdr:to>
      <xdr:col>23</xdr:col>
      <xdr:colOff>184150</xdr:colOff>
      <xdr:row>42</xdr:row>
      <xdr:rowOff>124460</xdr:rowOff>
    </xdr:to>
    <xdr:sp macro="" textlink="">
      <xdr:nvSpPr>
        <xdr:cNvPr id="69" name="フローチャート: 判断 68">
          <a:extLst>
            <a:ext uri="{FF2B5EF4-FFF2-40B4-BE49-F238E27FC236}">
              <a16:creationId xmlns:a16="http://schemas.microsoft.com/office/drawing/2014/main" id="{A02AFA18-7CD1-42EF-B71D-660FD554F59F}"/>
            </a:ext>
          </a:extLst>
        </xdr:cNvPr>
        <xdr:cNvSpPr/>
      </xdr:nvSpPr>
      <xdr:spPr>
        <a:xfrm>
          <a:off x="49022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49530</xdr:rowOff>
    </xdr:from>
    <xdr:to>
      <xdr:col>19</xdr:col>
      <xdr:colOff>133350</xdr:colOff>
      <xdr:row>42</xdr:row>
      <xdr:rowOff>73660</xdr:rowOff>
    </xdr:to>
    <xdr:cxnSp macro="">
      <xdr:nvCxnSpPr>
        <xdr:cNvPr id="70" name="直線コネクタ 69">
          <a:extLst>
            <a:ext uri="{FF2B5EF4-FFF2-40B4-BE49-F238E27FC236}">
              <a16:creationId xmlns:a16="http://schemas.microsoft.com/office/drawing/2014/main" id="{7A63162A-AD9D-42C9-947C-B67E7CB6248A}"/>
            </a:ext>
          </a:extLst>
        </xdr:cNvPr>
        <xdr:cNvCxnSpPr/>
      </xdr:nvCxnSpPr>
      <xdr:spPr>
        <a:xfrm>
          <a:off x="3225800" y="725043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22860</xdr:rowOff>
    </xdr:from>
    <xdr:to>
      <xdr:col>19</xdr:col>
      <xdr:colOff>184150</xdr:colOff>
      <xdr:row>42</xdr:row>
      <xdr:rowOff>124460</xdr:rowOff>
    </xdr:to>
    <xdr:sp macro="" textlink="">
      <xdr:nvSpPr>
        <xdr:cNvPr id="71" name="フローチャート: 判断 70">
          <a:extLst>
            <a:ext uri="{FF2B5EF4-FFF2-40B4-BE49-F238E27FC236}">
              <a16:creationId xmlns:a16="http://schemas.microsoft.com/office/drawing/2014/main" id="{E51D008B-5871-4ACE-93AA-C848C1BC3AE6}"/>
            </a:ext>
          </a:extLst>
        </xdr:cNvPr>
        <xdr:cNvSpPr/>
      </xdr:nvSpPr>
      <xdr:spPr>
        <a:xfrm>
          <a:off x="4064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109237</xdr:rowOff>
    </xdr:from>
    <xdr:ext cx="736600" cy="259045"/>
    <xdr:sp macro="" textlink="">
      <xdr:nvSpPr>
        <xdr:cNvPr id="72" name="テキスト ボックス 71">
          <a:extLst>
            <a:ext uri="{FF2B5EF4-FFF2-40B4-BE49-F238E27FC236}">
              <a16:creationId xmlns:a16="http://schemas.microsoft.com/office/drawing/2014/main" id="{0D59F6B9-E243-4B61-A7CB-E503C545E669}"/>
            </a:ext>
          </a:extLst>
        </xdr:cNvPr>
        <xdr:cNvSpPr txBox="1"/>
      </xdr:nvSpPr>
      <xdr:spPr>
        <a:xfrm>
          <a:off x="3733800" y="731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49530</xdr:rowOff>
    </xdr:from>
    <xdr:to>
      <xdr:col>15</xdr:col>
      <xdr:colOff>82550</xdr:colOff>
      <xdr:row>42</xdr:row>
      <xdr:rowOff>73660</xdr:rowOff>
    </xdr:to>
    <xdr:cxnSp macro="">
      <xdr:nvCxnSpPr>
        <xdr:cNvPr id="73" name="直線コネクタ 72">
          <a:extLst>
            <a:ext uri="{FF2B5EF4-FFF2-40B4-BE49-F238E27FC236}">
              <a16:creationId xmlns:a16="http://schemas.microsoft.com/office/drawing/2014/main" id="{6430A7EB-224A-4494-A7FC-5958381A598E}"/>
            </a:ext>
          </a:extLst>
        </xdr:cNvPr>
        <xdr:cNvCxnSpPr/>
      </xdr:nvCxnSpPr>
      <xdr:spPr>
        <a:xfrm flipV="1">
          <a:off x="2336800" y="725043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146050</xdr:rowOff>
    </xdr:from>
    <xdr:to>
      <xdr:col>15</xdr:col>
      <xdr:colOff>133350</xdr:colOff>
      <xdr:row>42</xdr:row>
      <xdr:rowOff>76200</xdr:rowOff>
    </xdr:to>
    <xdr:sp macro="" textlink="">
      <xdr:nvSpPr>
        <xdr:cNvPr id="74" name="フローチャート: 判断 73">
          <a:extLst>
            <a:ext uri="{FF2B5EF4-FFF2-40B4-BE49-F238E27FC236}">
              <a16:creationId xmlns:a16="http://schemas.microsoft.com/office/drawing/2014/main" id="{A60752DB-9450-40BD-83CB-9A5E63A027A6}"/>
            </a:ext>
          </a:extLst>
        </xdr:cNvPr>
        <xdr:cNvSpPr/>
      </xdr:nvSpPr>
      <xdr:spPr>
        <a:xfrm>
          <a:off x="3175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86377</xdr:rowOff>
    </xdr:from>
    <xdr:ext cx="762000" cy="259045"/>
    <xdr:sp macro="" textlink="">
      <xdr:nvSpPr>
        <xdr:cNvPr id="75" name="テキスト ボックス 74">
          <a:extLst>
            <a:ext uri="{FF2B5EF4-FFF2-40B4-BE49-F238E27FC236}">
              <a16:creationId xmlns:a16="http://schemas.microsoft.com/office/drawing/2014/main" id="{755A7E8F-FB2B-4AF9-93C0-67B7C21B0A6D}"/>
            </a:ext>
          </a:extLst>
        </xdr:cNvPr>
        <xdr:cNvSpPr txBox="1"/>
      </xdr:nvSpPr>
      <xdr:spPr>
        <a:xfrm>
          <a:off x="2844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73660</xdr:rowOff>
    </xdr:from>
    <xdr:to>
      <xdr:col>11</xdr:col>
      <xdr:colOff>31750</xdr:colOff>
      <xdr:row>42</xdr:row>
      <xdr:rowOff>73660</xdr:rowOff>
    </xdr:to>
    <xdr:cxnSp macro="">
      <xdr:nvCxnSpPr>
        <xdr:cNvPr id="76" name="直線コネクタ 75">
          <a:extLst>
            <a:ext uri="{FF2B5EF4-FFF2-40B4-BE49-F238E27FC236}">
              <a16:creationId xmlns:a16="http://schemas.microsoft.com/office/drawing/2014/main" id="{CC369522-EE7C-4EAB-9651-CFCBA0BBAE0D}"/>
            </a:ext>
          </a:extLst>
        </xdr:cNvPr>
        <xdr:cNvCxnSpPr/>
      </xdr:nvCxnSpPr>
      <xdr:spPr>
        <a:xfrm>
          <a:off x="1447800" y="72745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77" name="フローチャート: 判断 76">
          <a:extLst>
            <a:ext uri="{FF2B5EF4-FFF2-40B4-BE49-F238E27FC236}">
              <a16:creationId xmlns:a16="http://schemas.microsoft.com/office/drawing/2014/main" id="{EF57CA9E-F86A-4E61-A305-14B8EEBD6FFF}"/>
            </a:ext>
          </a:extLst>
        </xdr:cNvPr>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86377</xdr:rowOff>
    </xdr:from>
    <xdr:ext cx="762000" cy="259045"/>
    <xdr:sp macro="" textlink="">
      <xdr:nvSpPr>
        <xdr:cNvPr id="78" name="テキスト ボックス 77">
          <a:extLst>
            <a:ext uri="{FF2B5EF4-FFF2-40B4-BE49-F238E27FC236}">
              <a16:creationId xmlns:a16="http://schemas.microsoft.com/office/drawing/2014/main" id="{B5673428-9F78-435B-A497-3FCDFF2352A0}"/>
            </a:ext>
          </a:extLst>
        </xdr:cNvPr>
        <xdr:cNvSpPr txBox="1"/>
      </xdr:nvSpPr>
      <xdr:spPr>
        <a:xfrm>
          <a:off x="195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170180</xdr:rowOff>
    </xdr:from>
    <xdr:to>
      <xdr:col>7</xdr:col>
      <xdr:colOff>31750</xdr:colOff>
      <xdr:row>42</xdr:row>
      <xdr:rowOff>100330</xdr:rowOff>
    </xdr:to>
    <xdr:sp macro="" textlink="">
      <xdr:nvSpPr>
        <xdr:cNvPr id="79" name="フローチャート: 判断 78">
          <a:extLst>
            <a:ext uri="{FF2B5EF4-FFF2-40B4-BE49-F238E27FC236}">
              <a16:creationId xmlns:a16="http://schemas.microsoft.com/office/drawing/2014/main" id="{B055851B-9266-436D-A24E-56AA9768E743}"/>
            </a:ext>
          </a:extLst>
        </xdr:cNvPr>
        <xdr:cNvSpPr/>
      </xdr:nvSpPr>
      <xdr:spPr>
        <a:xfrm>
          <a:off x="1397000" y="7199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110507</xdr:rowOff>
    </xdr:from>
    <xdr:ext cx="762000" cy="259045"/>
    <xdr:sp macro="" textlink="">
      <xdr:nvSpPr>
        <xdr:cNvPr id="80" name="テキスト ボックス 79">
          <a:extLst>
            <a:ext uri="{FF2B5EF4-FFF2-40B4-BE49-F238E27FC236}">
              <a16:creationId xmlns:a16="http://schemas.microsoft.com/office/drawing/2014/main" id="{B3D32E8A-CA95-485C-8A63-F50B25F2696A}"/>
            </a:ext>
          </a:extLst>
        </xdr:cNvPr>
        <xdr:cNvSpPr txBox="1"/>
      </xdr:nvSpPr>
      <xdr:spPr>
        <a:xfrm>
          <a:off x="1066800" y="696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7271FBE-415A-4618-B38D-0C3A229F0711}"/>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7EE086DF-34FE-499D-B4BD-19F09EDF5189}"/>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641D917A-B5E8-444A-B9F3-FF820EAFAF43}"/>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36E7A3A4-8F9E-420A-96D0-280C1BDA573A}"/>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58378A1-B91F-4866-84C1-68706718151F}"/>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170180</xdr:rowOff>
    </xdr:from>
    <xdr:to>
      <xdr:col>23</xdr:col>
      <xdr:colOff>184150</xdr:colOff>
      <xdr:row>42</xdr:row>
      <xdr:rowOff>100330</xdr:rowOff>
    </xdr:to>
    <xdr:sp macro="" textlink="">
      <xdr:nvSpPr>
        <xdr:cNvPr id="86" name="楕円 85">
          <a:extLst>
            <a:ext uri="{FF2B5EF4-FFF2-40B4-BE49-F238E27FC236}">
              <a16:creationId xmlns:a16="http://schemas.microsoft.com/office/drawing/2014/main" id="{BAEA69AF-438C-4600-BD52-FA020A9BC35E}"/>
            </a:ext>
          </a:extLst>
        </xdr:cNvPr>
        <xdr:cNvSpPr/>
      </xdr:nvSpPr>
      <xdr:spPr>
        <a:xfrm>
          <a:off x="4902200" y="719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15257</xdr:rowOff>
    </xdr:from>
    <xdr:ext cx="762000" cy="259045"/>
    <xdr:sp macro="" textlink="">
      <xdr:nvSpPr>
        <xdr:cNvPr id="87" name="財政力該当値テキスト">
          <a:extLst>
            <a:ext uri="{FF2B5EF4-FFF2-40B4-BE49-F238E27FC236}">
              <a16:creationId xmlns:a16="http://schemas.microsoft.com/office/drawing/2014/main" id="{623423BF-7DEB-492E-AE28-7E1C08AFA3EC}"/>
            </a:ext>
          </a:extLst>
        </xdr:cNvPr>
        <xdr:cNvSpPr txBox="1"/>
      </xdr:nvSpPr>
      <xdr:spPr>
        <a:xfrm>
          <a:off x="5041900" y="7044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22860</xdr:rowOff>
    </xdr:from>
    <xdr:to>
      <xdr:col>19</xdr:col>
      <xdr:colOff>184150</xdr:colOff>
      <xdr:row>42</xdr:row>
      <xdr:rowOff>124460</xdr:rowOff>
    </xdr:to>
    <xdr:sp macro="" textlink="">
      <xdr:nvSpPr>
        <xdr:cNvPr id="88" name="楕円 87">
          <a:extLst>
            <a:ext uri="{FF2B5EF4-FFF2-40B4-BE49-F238E27FC236}">
              <a16:creationId xmlns:a16="http://schemas.microsoft.com/office/drawing/2014/main" id="{582C9ACC-328C-4E8B-B73C-6944E5FD322B}"/>
            </a:ext>
          </a:extLst>
        </xdr:cNvPr>
        <xdr:cNvSpPr/>
      </xdr:nvSpPr>
      <xdr:spPr>
        <a:xfrm>
          <a:off x="4064000" y="722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134637</xdr:rowOff>
    </xdr:from>
    <xdr:ext cx="736600" cy="259045"/>
    <xdr:sp macro="" textlink="">
      <xdr:nvSpPr>
        <xdr:cNvPr id="89" name="テキスト ボックス 88">
          <a:extLst>
            <a:ext uri="{FF2B5EF4-FFF2-40B4-BE49-F238E27FC236}">
              <a16:creationId xmlns:a16="http://schemas.microsoft.com/office/drawing/2014/main" id="{99DA180F-7282-481E-8851-1314C2253314}"/>
            </a:ext>
          </a:extLst>
        </xdr:cNvPr>
        <xdr:cNvSpPr txBox="1"/>
      </xdr:nvSpPr>
      <xdr:spPr>
        <a:xfrm>
          <a:off x="3733800" y="6992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170180</xdr:rowOff>
    </xdr:from>
    <xdr:to>
      <xdr:col>15</xdr:col>
      <xdr:colOff>133350</xdr:colOff>
      <xdr:row>42</xdr:row>
      <xdr:rowOff>100330</xdr:rowOff>
    </xdr:to>
    <xdr:sp macro="" textlink="">
      <xdr:nvSpPr>
        <xdr:cNvPr id="90" name="楕円 89">
          <a:extLst>
            <a:ext uri="{FF2B5EF4-FFF2-40B4-BE49-F238E27FC236}">
              <a16:creationId xmlns:a16="http://schemas.microsoft.com/office/drawing/2014/main" id="{55A6C737-9791-4E6C-B662-F11A7BB63FE6}"/>
            </a:ext>
          </a:extLst>
        </xdr:cNvPr>
        <xdr:cNvSpPr/>
      </xdr:nvSpPr>
      <xdr:spPr>
        <a:xfrm>
          <a:off x="3175000" y="719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85107</xdr:rowOff>
    </xdr:from>
    <xdr:ext cx="762000" cy="259045"/>
    <xdr:sp macro="" textlink="">
      <xdr:nvSpPr>
        <xdr:cNvPr id="91" name="テキスト ボックス 90">
          <a:extLst>
            <a:ext uri="{FF2B5EF4-FFF2-40B4-BE49-F238E27FC236}">
              <a16:creationId xmlns:a16="http://schemas.microsoft.com/office/drawing/2014/main" id="{EB2EEE40-6FC2-4FF9-9E0B-1F7F22A23E2A}"/>
            </a:ext>
          </a:extLst>
        </xdr:cNvPr>
        <xdr:cNvSpPr txBox="1"/>
      </xdr:nvSpPr>
      <xdr:spPr>
        <a:xfrm>
          <a:off x="2844800" y="7286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22860</xdr:rowOff>
    </xdr:from>
    <xdr:to>
      <xdr:col>11</xdr:col>
      <xdr:colOff>82550</xdr:colOff>
      <xdr:row>42</xdr:row>
      <xdr:rowOff>124460</xdr:rowOff>
    </xdr:to>
    <xdr:sp macro="" textlink="">
      <xdr:nvSpPr>
        <xdr:cNvPr id="92" name="楕円 91">
          <a:extLst>
            <a:ext uri="{FF2B5EF4-FFF2-40B4-BE49-F238E27FC236}">
              <a16:creationId xmlns:a16="http://schemas.microsoft.com/office/drawing/2014/main" id="{FCF61110-7BAB-46E9-8CFE-6E03A49A9D76}"/>
            </a:ext>
          </a:extLst>
        </xdr:cNvPr>
        <xdr:cNvSpPr/>
      </xdr:nvSpPr>
      <xdr:spPr>
        <a:xfrm>
          <a:off x="2286000" y="722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109237</xdr:rowOff>
    </xdr:from>
    <xdr:ext cx="762000" cy="259045"/>
    <xdr:sp macro="" textlink="">
      <xdr:nvSpPr>
        <xdr:cNvPr id="93" name="テキスト ボックス 92">
          <a:extLst>
            <a:ext uri="{FF2B5EF4-FFF2-40B4-BE49-F238E27FC236}">
              <a16:creationId xmlns:a16="http://schemas.microsoft.com/office/drawing/2014/main" id="{CBD69292-4626-432E-A9DF-CAA9886AF892}"/>
            </a:ext>
          </a:extLst>
        </xdr:cNvPr>
        <xdr:cNvSpPr txBox="1"/>
      </xdr:nvSpPr>
      <xdr:spPr>
        <a:xfrm>
          <a:off x="1955800" y="731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22860</xdr:rowOff>
    </xdr:from>
    <xdr:to>
      <xdr:col>7</xdr:col>
      <xdr:colOff>31750</xdr:colOff>
      <xdr:row>42</xdr:row>
      <xdr:rowOff>124460</xdr:rowOff>
    </xdr:to>
    <xdr:sp macro="" textlink="">
      <xdr:nvSpPr>
        <xdr:cNvPr id="94" name="楕円 93">
          <a:extLst>
            <a:ext uri="{FF2B5EF4-FFF2-40B4-BE49-F238E27FC236}">
              <a16:creationId xmlns:a16="http://schemas.microsoft.com/office/drawing/2014/main" id="{06D564DE-13F5-482E-A3D8-94A391A3FA76}"/>
            </a:ext>
          </a:extLst>
        </xdr:cNvPr>
        <xdr:cNvSpPr/>
      </xdr:nvSpPr>
      <xdr:spPr>
        <a:xfrm>
          <a:off x="1397000" y="722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109237</xdr:rowOff>
    </xdr:from>
    <xdr:ext cx="762000" cy="259045"/>
    <xdr:sp macro="" textlink="">
      <xdr:nvSpPr>
        <xdr:cNvPr id="95" name="テキスト ボックス 94">
          <a:extLst>
            <a:ext uri="{FF2B5EF4-FFF2-40B4-BE49-F238E27FC236}">
              <a16:creationId xmlns:a16="http://schemas.microsoft.com/office/drawing/2014/main" id="{5FA523D6-3A00-4774-9199-491B8FA77D1A}"/>
            </a:ext>
          </a:extLst>
        </xdr:cNvPr>
        <xdr:cNvSpPr txBox="1"/>
      </xdr:nvSpPr>
      <xdr:spPr>
        <a:xfrm>
          <a:off x="1066800" y="731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a:extLst>
            <a:ext uri="{FF2B5EF4-FFF2-40B4-BE49-F238E27FC236}">
              <a16:creationId xmlns:a16="http://schemas.microsoft.com/office/drawing/2014/main" id="{ABA3A958-6699-4004-B04A-17E76E1E2678}"/>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a:extLst>
            <a:ext uri="{FF2B5EF4-FFF2-40B4-BE49-F238E27FC236}">
              <a16:creationId xmlns:a16="http://schemas.microsoft.com/office/drawing/2014/main" id="{47A8C948-F361-458D-BD72-CD3E76795766}"/>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a:extLst>
            <a:ext uri="{FF2B5EF4-FFF2-40B4-BE49-F238E27FC236}">
              <a16:creationId xmlns:a16="http://schemas.microsoft.com/office/drawing/2014/main" id="{70779EEA-9046-4158-83A9-C528E8996A3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a:extLst>
            <a:ext uri="{FF2B5EF4-FFF2-40B4-BE49-F238E27FC236}">
              <a16:creationId xmlns:a16="http://schemas.microsoft.com/office/drawing/2014/main" id="{9DC54FA8-0D89-4049-96CD-9490DE52FAD8}"/>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a:extLst>
            <a:ext uri="{FF2B5EF4-FFF2-40B4-BE49-F238E27FC236}">
              <a16:creationId xmlns:a16="http://schemas.microsoft.com/office/drawing/2014/main" id="{CCC5970A-B12F-4B93-8FAA-4AF5708F6B23}"/>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a:extLst>
            <a:ext uri="{FF2B5EF4-FFF2-40B4-BE49-F238E27FC236}">
              <a16:creationId xmlns:a16="http://schemas.microsoft.com/office/drawing/2014/main" id="{D78A806D-3F24-4F66-8EC9-16558DC31C7B}"/>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a:extLst>
            <a:ext uri="{FF2B5EF4-FFF2-40B4-BE49-F238E27FC236}">
              <a16:creationId xmlns:a16="http://schemas.microsoft.com/office/drawing/2014/main" id="{C9A72237-9751-4752-98A1-E59721890673}"/>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a:extLst>
            <a:ext uri="{FF2B5EF4-FFF2-40B4-BE49-F238E27FC236}">
              <a16:creationId xmlns:a16="http://schemas.microsoft.com/office/drawing/2014/main" id="{E24E3FD0-CAE6-40B7-997E-94BCCA2EA3BE}"/>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a:extLst>
            <a:ext uri="{FF2B5EF4-FFF2-40B4-BE49-F238E27FC236}">
              <a16:creationId xmlns:a16="http://schemas.microsoft.com/office/drawing/2014/main" id="{C7374C5F-68A8-4679-A428-27602310D4C5}"/>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a:extLst>
            <a:ext uri="{FF2B5EF4-FFF2-40B4-BE49-F238E27FC236}">
              <a16:creationId xmlns:a16="http://schemas.microsoft.com/office/drawing/2014/main" id="{97E9BD68-2927-434D-BD65-7D12DEDE0895}"/>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a:extLst>
            <a:ext uri="{FF2B5EF4-FFF2-40B4-BE49-F238E27FC236}">
              <a16:creationId xmlns:a16="http://schemas.microsoft.com/office/drawing/2014/main" id="{13AF256A-9430-4C86-AAA2-5625FFEF11A7}"/>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a:extLst>
            <a:ext uri="{FF2B5EF4-FFF2-40B4-BE49-F238E27FC236}">
              <a16:creationId xmlns:a16="http://schemas.microsoft.com/office/drawing/2014/main" id="{D3F5E087-AA48-43DE-8F9D-2D28BADC56C4}"/>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a:extLst>
            <a:ext uri="{FF2B5EF4-FFF2-40B4-BE49-F238E27FC236}">
              <a16:creationId xmlns:a16="http://schemas.microsoft.com/office/drawing/2014/main" id="{B38CDCE9-32AB-4BF4-8860-B9010D8FC0AD}"/>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これまで事務事業の見直し、定員適正化計画に沿った人員削減など、経常的な歳出の抑制に努めてきたが昨年度と比較すると</a:t>
          </a:r>
          <a:r>
            <a:rPr kumimoji="1" lang="en-US" altLang="ja-JP" sz="1100">
              <a:solidFill>
                <a:schemeClr val="dk1"/>
              </a:solidFill>
              <a:effectLst/>
              <a:latin typeface="+mn-lt"/>
              <a:ea typeface="+mn-ea"/>
              <a:cs typeface="+mn-cs"/>
            </a:rPr>
            <a:t>7.0</a:t>
          </a:r>
          <a:r>
            <a:rPr kumimoji="1" lang="ja-JP" altLang="ja-JP" sz="1100">
              <a:solidFill>
                <a:schemeClr val="dk1"/>
              </a:solidFill>
              <a:effectLst/>
              <a:latin typeface="+mn-lt"/>
              <a:ea typeface="+mn-ea"/>
              <a:cs typeface="+mn-cs"/>
            </a:rPr>
            <a:t>ポイント増加した。</a:t>
          </a:r>
          <a:endParaRPr lang="ja-JP" altLang="ja-JP" sz="1400">
            <a:effectLst/>
          </a:endParaRPr>
        </a:p>
        <a:p>
          <a:r>
            <a:rPr kumimoji="1" lang="ja-JP" altLang="ja-JP" sz="1100">
              <a:solidFill>
                <a:schemeClr val="dk1"/>
              </a:solidFill>
              <a:effectLst/>
              <a:latin typeface="+mn-lt"/>
              <a:ea typeface="+mn-ea"/>
              <a:cs typeface="+mn-cs"/>
            </a:rPr>
            <a:t>　今後も引き続き市税を始めとする自主財源の確保に努め、事務事業の見直しをさらに進めるとともに、全ての事務事業の優先度を厳しく点検し、経常経費の削減に努める。</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09" name="テキスト ボックス 108">
          <a:extLst>
            <a:ext uri="{FF2B5EF4-FFF2-40B4-BE49-F238E27FC236}">
              <a16:creationId xmlns:a16="http://schemas.microsoft.com/office/drawing/2014/main" id="{8A431D13-F414-4518-BBC3-33752FF8E7F2}"/>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a:extLst>
            <a:ext uri="{FF2B5EF4-FFF2-40B4-BE49-F238E27FC236}">
              <a16:creationId xmlns:a16="http://schemas.microsoft.com/office/drawing/2014/main" id="{1E7BC258-56AF-4DCA-B32D-A331BA35DEF7}"/>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a:extLst>
            <a:ext uri="{FF2B5EF4-FFF2-40B4-BE49-F238E27FC236}">
              <a16:creationId xmlns:a16="http://schemas.microsoft.com/office/drawing/2014/main" id="{6322B74E-3985-4709-8AED-9500ADFDCFF2}"/>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2" name="直線コネクタ 111">
          <a:extLst>
            <a:ext uri="{FF2B5EF4-FFF2-40B4-BE49-F238E27FC236}">
              <a16:creationId xmlns:a16="http://schemas.microsoft.com/office/drawing/2014/main" id="{0005F18F-68C9-4123-96C9-0254C9B12496}"/>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3" name="テキスト ボックス 112">
          <a:extLst>
            <a:ext uri="{FF2B5EF4-FFF2-40B4-BE49-F238E27FC236}">
              <a16:creationId xmlns:a16="http://schemas.microsoft.com/office/drawing/2014/main" id="{A993B4AD-C99A-45B6-9AD1-DEC974472537}"/>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4" name="直線コネクタ 113">
          <a:extLst>
            <a:ext uri="{FF2B5EF4-FFF2-40B4-BE49-F238E27FC236}">
              <a16:creationId xmlns:a16="http://schemas.microsoft.com/office/drawing/2014/main" id="{7252BD12-D403-4345-BCBE-4C5E13A1F21E}"/>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5" name="テキスト ボックス 114">
          <a:extLst>
            <a:ext uri="{FF2B5EF4-FFF2-40B4-BE49-F238E27FC236}">
              <a16:creationId xmlns:a16="http://schemas.microsoft.com/office/drawing/2014/main" id="{A43C895A-8AB0-43DB-8F97-3D69A0D76A15}"/>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6" name="直線コネクタ 115">
          <a:extLst>
            <a:ext uri="{FF2B5EF4-FFF2-40B4-BE49-F238E27FC236}">
              <a16:creationId xmlns:a16="http://schemas.microsoft.com/office/drawing/2014/main" id="{1D33EA16-53DD-4C96-A07F-19F3DEA756B6}"/>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7" name="テキスト ボックス 116">
          <a:extLst>
            <a:ext uri="{FF2B5EF4-FFF2-40B4-BE49-F238E27FC236}">
              <a16:creationId xmlns:a16="http://schemas.microsoft.com/office/drawing/2014/main" id="{489E43AA-A1B9-43CF-8020-36473EE99C05}"/>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18" name="直線コネクタ 117">
          <a:extLst>
            <a:ext uri="{FF2B5EF4-FFF2-40B4-BE49-F238E27FC236}">
              <a16:creationId xmlns:a16="http://schemas.microsoft.com/office/drawing/2014/main" id="{48622F27-B533-4A66-9C82-B23425815E05}"/>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19" name="テキスト ボックス 118">
          <a:extLst>
            <a:ext uri="{FF2B5EF4-FFF2-40B4-BE49-F238E27FC236}">
              <a16:creationId xmlns:a16="http://schemas.microsoft.com/office/drawing/2014/main" id="{5226C9DC-8EDE-4586-AC69-D6C0890A781D}"/>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0" name="直線コネクタ 119">
          <a:extLst>
            <a:ext uri="{FF2B5EF4-FFF2-40B4-BE49-F238E27FC236}">
              <a16:creationId xmlns:a16="http://schemas.microsoft.com/office/drawing/2014/main" id="{3CC28E24-E32B-44BD-905D-33CBD1608C51}"/>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1" name="テキスト ボックス 120">
          <a:extLst>
            <a:ext uri="{FF2B5EF4-FFF2-40B4-BE49-F238E27FC236}">
              <a16:creationId xmlns:a16="http://schemas.microsoft.com/office/drawing/2014/main" id="{3F91039A-7F66-4B56-91CB-78A902193C5D}"/>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2" name="直線コネクタ 121">
          <a:extLst>
            <a:ext uri="{FF2B5EF4-FFF2-40B4-BE49-F238E27FC236}">
              <a16:creationId xmlns:a16="http://schemas.microsoft.com/office/drawing/2014/main" id="{611B64B5-21AD-413E-8F08-144D42115EE8}"/>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3" name="テキスト ボックス 122">
          <a:extLst>
            <a:ext uri="{FF2B5EF4-FFF2-40B4-BE49-F238E27FC236}">
              <a16:creationId xmlns:a16="http://schemas.microsoft.com/office/drawing/2014/main" id="{6B0FE35E-BDEC-445F-A304-8209D0CB6F09}"/>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7D89B523-5FB9-47F8-8262-1658170595E7}"/>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72B8FC97-5648-4F34-A961-D7A4C2D8968F}"/>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E3D90FB8-010A-48A4-90AC-6725D3CBF505}"/>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78740</xdr:rowOff>
    </xdr:from>
    <xdr:to>
      <xdr:col>23</xdr:col>
      <xdr:colOff>133350</xdr:colOff>
      <xdr:row>66</xdr:row>
      <xdr:rowOff>117022</xdr:rowOff>
    </xdr:to>
    <xdr:cxnSp macro="">
      <xdr:nvCxnSpPr>
        <xdr:cNvPr id="127" name="直線コネクタ 126">
          <a:extLst>
            <a:ext uri="{FF2B5EF4-FFF2-40B4-BE49-F238E27FC236}">
              <a16:creationId xmlns:a16="http://schemas.microsoft.com/office/drawing/2014/main" id="{5D248CCA-573A-42F8-A2DD-267569BC8BF9}"/>
            </a:ext>
          </a:extLst>
        </xdr:cNvPr>
        <xdr:cNvCxnSpPr/>
      </xdr:nvCxnSpPr>
      <xdr:spPr>
        <a:xfrm flipV="1">
          <a:off x="4953000" y="10022840"/>
          <a:ext cx="0" cy="140988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89099</xdr:rowOff>
    </xdr:from>
    <xdr:ext cx="762000" cy="259045"/>
    <xdr:sp macro="" textlink="">
      <xdr:nvSpPr>
        <xdr:cNvPr id="128" name="財政構造の弾力性最小値テキスト">
          <a:extLst>
            <a:ext uri="{FF2B5EF4-FFF2-40B4-BE49-F238E27FC236}">
              <a16:creationId xmlns:a16="http://schemas.microsoft.com/office/drawing/2014/main" id="{7BC1B96C-2E1D-45A1-9190-AA4E5017A018}"/>
            </a:ext>
          </a:extLst>
        </xdr:cNvPr>
        <xdr:cNvSpPr txBox="1"/>
      </xdr:nvSpPr>
      <xdr:spPr>
        <a:xfrm>
          <a:off x="5041900" y="11404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117022</xdr:rowOff>
    </xdr:from>
    <xdr:to>
      <xdr:col>24</xdr:col>
      <xdr:colOff>12700</xdr:colOff>
      <xdr:row>66</xdr:row>
      <xdr:rowOff>117022</xdr:rowOff>
    </xdr:to>
    <xdr:cxnSp macro="">
      <xdr:nvCxnSpPr>
        <xdr:cNvPr id="129" name="直線コネクタ 128">
          <a:extLst>
            <a:ext uri="{FF2B5EF4-FFF2-40B4-BE49-F238E27FC236}">
              <a16:creationId xmlns:a16="http://schemas.microsoft.com/office/drawing/2014/main" id="{68A7C230-783A-41C4-A24B-669191AAABD1}"/>
            </a:ext>
          </a:extLst>
        </xdr:cNvPr>
        <xdr:cNvCxnSpPr/>
      </xdr:nvCxnSpPr>
      <xdr:spPr>
        <a:xfrm>
          <a:off x="4864100" y="11432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165117</xdr:rowOff>
    </xdr:from>
    <xdr:ext cx="762000" cy="259045"/>
    <xdr:sp macro="" textlink="">
      <xdr:nvSpPr>
        <xdr:cNvPr id="130" name="財政構造の弾力性最大値テキスト">
          <a:extLst>
            <a:ext uri="{FF2B5EF4-FFF2-40B4-BE49-F238E27FC236}">
              <a16:creationId xmlns:a16="http://schemas.microsoft.com/office/drawing/2014/main" id="{8F871242-B0AB-4087-878A-98E94E098B39}"/>
            </a:ext>
          </a:extLst>
        </xdr:cNvPr>
        <xdr:cNvSpPr txBox="1"/>
      </xdr:nvSpPr>
      <xdr:spPr>
        <a:xfrm>
          <a:off x="5041900" y="976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78740</xdr:rowOff>
    </xdr:from>
    <xdr:to>
      <xdr:col>24</xdr:col>
      <xdr:colOff>12700</xdr:colOff>
      <xdr:row>58</xdr:row>
      <xdr:rowOff>78740</xdr:rowOff>
    </xdr:to>
    <xdr:cxnSp macro="">
      <xdr:nvCxnSpPr>
        <xdr:cNvPr id="131" name="直線コネクタ 130">
          <a:extLst>
            <a:ext uri="{FF2B5EF4-FFF2-40B4-BE49-F238E27FC236}">
              <a16:creationId xmlns:a16="http://schemas.microsoft.com/office/drawing/2014/main" id="{0D5AA01E-B9D8-40BF-844B-47B455EA7198}"/>
            </a:ext>
          </a:extLst>
        </xdr:cNvPr>
        <xdr:cNvCxnSpPr/>
      </xdr:nvCxnSpPr>
      <xdr:spPr>
        <a:xfrm>
          <a:off x="4864100" y="1002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57</xdr:row>
      <xdr:rowOff>170906</xdr:rowOff>
    </xdr:from>
    <xdr:to>
      <xdr:col>23</xdr:col>
      <xdr:colOff>133350</xdr:colOff>
      <xdr:row>59</xdr:row>
      <xdr:rowOff>69306</xdr:rowOff>
    </xdr:to>
    <xdr:cxnSp macro="">
      <xdr:nvCxnSpPr>
        <xdr:cNvPr id="132" name="直線コネクタ 131">
          <a:extLst>
            <a:ext uri="{FF2B5EF4-FFF2-40B4-BE49-F238E27FC236}">
              <a16:creationId xmlns:a16="http://schemas.microsoft.com/office/drawing/2014/main" id="{E39E73F6-AAB1-4324-8C4E-EB0975E86418}"/>
            </a:ext>
          </a:extLst>
        </xdr:cNvPr>
        <xdr:cNvCxnSpPr/>
      </xdr:nvCxnSpPr>
      <xdr:spPr>
        <a:xfrm>
          <a:off x="4114800" y="9943556"/>
          <a:ext cx="8382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162940</xdr:rowOff>
    </xdr:from>
    <xdr:ext cx="762000" cy="259045"/>
    <xdr:sp macro="" textlink="">
      <xdr:nvSpPr>
        <xdr:cNvPr id="133" name="財政構造の弾力性平均値テキスト">
          <a:extLst>
            <a:ext uri="{FF2B5EF4-FFF2-40B4-BE49-F238E27FC236}">
              <a16:creationId xmlns:a16="http://schemas.microsoft.com/office/drawing/2014/main" id="{4F2F083B-82B1-4BF6-B11F-0644C6C6F7EE}"/>
            </a:ext>
          </a:extLst>
        </xdr:cNvPr>
        <xdr:cNvSpPr txBox="1"/>
      </xdr:nvSpPr>
      <xdr:spPr>
        <a:xfrm>
          <a:off x="5041900" y="102784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19413</xdr:rowOff>
    </xdr:from>
    <xdr:to>
      <xdr:col>23</xdr:col>
      <xdr:colOff>184150</xdr:colOff>
      <xdr:row>60</xdr:row>
      <xdr:rowOff>121013</xdr:rowOff>
    </xdr:to>
    <xdr:sp macro="" textlink="">
      <xdr:nvSpPr>
        <xdr:cNvPr id="134" name="フローチャート: 判断 133">
          <a:extLst>
            <a:ext uri="{FF2B5EF4-FFF2-40B4-BE49-F238E27FC236}">
              <a16:creationId xmlns:a16="http://schemas.microsoft.com/office/drawing/2014/main" id="{7FC5CF51-C1AA-4D36-A9E9-2492F94C3591}"/>
            </a:ext>
          </a:extLst>
        </xdr:cNvPr>
        <xdr:cNvSpPr/>
      </xdr:nvSpPr>
      <xdr:spPr>
        <a:xfrm>
          <a:off x="4902200" y="103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57</xdr:row>
      <xdr:rowOff>170906</xdr:rowOff>
    </xdr:from>
    <xdr:to>
      <xdr:col>19</xdr:col>
      <xdr:colOff>133350</xdr:colOff>
      <xdr:row>59</xdr:row>
      <xdr:rowOff>41728</xdr:rowOff>
    </xdr:to>
    <xdr:cxnSp macro="">
      <xdr:nvCxnSpPr>
        <xdr:cNvPr id="135" name="直線コネクタ 134">
          <a:extLst>
            <a:ext uri="{FF2B5EF4-FFF2-40B4-BE49-F238E27FC236}">
              <a16:creationId xmlns:a16="http://schemas.microsoft.com/office/drawing/2014/main" id="{82CF192D-4135-4133-BB6A-4A4F7E4CA410}"/>
            </a:ext>
          </a:extLst>
        </xdr:cNvPr>
        <xdr:cNvCxnSpPr/>
      </xdr:nvCxnSpPr>
      <xdr:spPr>
        <a:xfrm flipV="1">
          <a:off x="3225800" y="9943556"/>
          <a:ext cx="889000" cy="213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59</xdr:row>
      <xdr:rowOff>59872</xdr:rowOff>
    </xdr:from>
    <xdr:to>
      <xdr:col>19</xdr:col>
      <xdr:colOff>184150</xdr:colOff>
      <xdr:row>59</xdr:row>
      <xdr:rowOff>161472</xdr:rowOff>
    </xdr:to>
    <xdr:sp macro="" textlink="">
      <xdr:nvSpPr>
        <xdr:cNvPr id="136" name="フローチャート: 判断 135">
          <a:extLst>
            <a:ext uri="{FF2B5EF4-FFF2-40B4-BE49-F238E27FC236}">
              <a16:creationId xmlns:a16="http://schemas.microsoft.com/office/drawing/2014/main" id="{E3FF2A19-D4A5-4354-A932-35DD405D5484}"/>
            </a:ext>
          </a:extLst>
        </xdr:cNvPr>
        <xdr:cNvSpPr/>
      </xdr:nvSpPr>
      <xdr:spPr>
        <a:xfrm>
          <a:off x="4064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146249</xdr:rowOff>
    </xdr:from>
    <xdr:ext cx="736600" cy="259045"/>
    <xdr:sp macro="" textlink="">
      <xdr:nvSpPr>
        <xdr:cNvPr id="137" name="テキスト ボックス 136">
          <a:extLst>
            <a:ext uri="{FF2B5EF4-FFF2-40B4-BE49-F238E27FC236}">
              <a16:creationId xmlns:a16="http://schemas.microsoft.com/office/drawing/2014/main" id="{44834A93-024D-491A-A2E1-980414C994CD}"/>
            </a:ext>
          </a:extLst>
        </xdr:cNvPr>
        <xdr:cNvSpPr txBox="1"/>
      </xdr:nvSpPr>
      <xdr:spPr>
        <a:xfrm>
          <a:off x="3733800" y="102617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41728</xdr:rowOff>
    </xdr:from>
    <xdr:to>
      <xdr:col>15</xdr:col>
      <xdr:colOff>82550</xdr:colOff>
      <xdr:row>60</xdr:row>
      <xdr:rowOff>66766</xdr:rowOff>
    </xdr:to>
    <xdr:cxnSp macro="">
      <xdr:nvCxnSpPr>
        <xdr:cNvPr id="138" name="直線コネクタ 137">
          <a:extLst>
            <a:ext uri="{FF2B5EF4-FFF2-40B4-BE49-F238E27FC236}">
              <a16:creationId xmlns:a16="http://schemas.microsoft.com/office/drawing/2014/main" id="{688A62A4-41C2-46C5-96E6-32DD9AD177D3}"/>
            </a:ext>
          </a:extLst>
        </xdr:cNvPr>
        <xdr:cNvCxnSpPr/>
      </xdr:nvCxnSpPr>
      <xdr:spPr>
        <a:xfrm flipV="1">
          <a:off x="2336800" y="10157278"/>
          <a:ext cx="889000" cy="196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26307</xdr:rowOff>
    </xdr:from>
    <xdr:to>
      <xdr:col>15</xdr:col>
      <xdr:colOff>133350</xdr:colOff>
      <xdr:row>60</xdr:row>
      <xdr:rowOff>127907</xdr:rowOff>
    </xdr:to>
    <xdr:sp macro="" textlink="">
      <xdr:nvSpPr>
        <xdr:cNvPr id="139" name="フローチャート: 判断 138">
          <a:extLst>
            <a:ext uri="{FF2B5EF4-FFF2-40B4-BE49-F238E27FC236}">
              <a16:creationId xmlns:a16="http://schemas.microsoft.com/office/drawing/2014/main" id="{07A79C37-591D-45CA-B0AA-BB456307C5F6}"/>
            </a:ext>
          </a:extLst>
        </xdr:cNvPr>
        <xdr:cNvSpPr/>
      </xdr:nvSpPr>
      <xdr:spPr>
        <a:xfrm>
          <a:off x="3175000" y="1031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112684</xdr:rowOff>
    </xdr:from>
    <xdr:ext cx="762000" cy="259045"/>
    <xdr:sp macro="" textlink="">
      <xdr:nvSpPr>
        <xdr:cNvPr id="140" name="テキスト ボックス 139">
          <a:extLst>
            <a:ext uri="{FF2B5EF4-FFF2-40B4-BE49-F238E27FC236}">
              <a16:creationId xmlns:a16="http://schemas.microsoft.com/office/drawing/2014/main" id="{C3B75378-B926-4272-9DF6-2F05A54A72BC}"/>
            </a:ext>
          </a:extLst>
        </xdr:cNvPr>
        <xdr:cNvSpPr txBox="1"/>
      </xdr:nvSpPr>
      <xdr:spPr>
        <a:xfrm>
          <a:off x="2844800" y="10399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114119</xdr:rowOff>
    </xdr:from>
    <xdr:to>
      <xdr:col>11</xdr:col>
      <xdr:colOff>31750</xdr:colOff>
      <xdr:row>60</xdr:row>
      <xdr:rowOff>66766</xdr:rowOff>
    </xdr:to>
    <xdr:cxnSp macro="">
      <xdr:nvCxnSpPr>
        <xdr:cNvPr id="141" name="直線コネクタ 140">
          <a:extLst>
            <a:ext uri="{FF2B5EF4-FFF2-40B4-BE49-F238E27FC236}">
              <a16:creationId xmlns:a16="http://schemas.microsoft.com/office/drawing/2014/main" id="{EA17F3F4-FE46-4756-AFF6-FA9AA23E5A9B}"/>
            </a:ext>
          </a:extLst>
        </xdr:cNvPr>
        <xdr:cNvCxnSpPr/>
      </xdr:nvCxnSpPr>
      <xdr:spPr>
        <a:xfrm>
          <a:off x="1447800" y="10229669"/>
          <a:ext cx="889000" cy="124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67673</xdr:rowOff>
    </xdr:from>
    <xdr:to>
      <xdr:col>11</xdr:col>
      <xdr:colOff>82550</xdr:colOff>
      <xdr:row>60</xdr:row>
      <xdr:rowOff>169273</xdr:rowOff>
    </xdr:to>
    <xdr:sp macro="" textlink="">
      <xdr:nvSpPr>
        <xdr:cNvPr id="142" name="フローチャート: 判断 141">
          <a:extLst>
            <a:ext uri="{FF2B5EF4-FFF2-40B4-BE49-F238E27FC236}">
              <a16:creationId xmlns:a16="http://schemas.microsoft.com/office/drawing/2014/main" id="{31DE9CA2-7FAD-46F0-9366-DAA553721DC8}"/>
            </a:ext>
          </a:extLst>
        </xdr:cNvPr>
        <xdr:cNvSpPr/>
      </xdr:nvSpPr>
      <xdr:spPr>
        <a:xfrm>
          <a:off x="2286000" y="1035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154050</xdr:rowOff>
    </xdr:from>
    <xdr:ext cx="762000" cy="259045"/>
    <xdr:sp macro="" textlink="">
      <xdr:nvSpPr>
        <xdr:cNvPr id="143" name="テキスト ボックス 142">
          <a:extLst>
            <a:ext uri="{FF2B5EF4-FFF2-40B4-BE49-F238E27FC236}">
              <a16:creationId xmlns:a16="http://schemas.microsoft.com/office/drawing/2014/main" id="{3E93525F-0D80-484D-9CF7-679F8D6ECFE6}"/>
            </a:ext>
          </a:extLst>
        </xdr:cNvPr>
        <xdr:cNvSpPr txBox="1"/>
      </xdr:nvSpPr>
      <xdr:spPr>
        <a:xfrm>
          <a:off x="1955800" y="10441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43543</xdr:rowOff>
    </xdr:from>
    <xdr:to>
      <xdr:col>7</xdr:col>
      <xdr:colOff>31750</xdr:colOff>
      <xdr:row>60</xdr:row>
      <xdr:rowOff>145143</xdr:rowOff>
    </xdr:to>
    <xdr:sp macro="" textlink="">
      <xdr:nvSpPr>
        <xdr:cNvPr id="144" name="フローチャート: 判断 143">
          <a:extLst>
            <a:ext uri="{FF2B5EF4-FFF2-40B4-BE49-F238E27FC236}">
              <a16:creationId xmlns:a16="http://schemas.microsoft.com/office/drawing/2014/main" id="{087461B1-AA66-4BA4-83AF-C3FD2FB261B5}"/>
            </a:ext>
          </a:extLst>
        </xdr:cNvPr>
        <xdr:cNvSpPr/>
      </xdr:nvSpPr>
      <xdr:spPr>
        <a:xfrm>
          <a:off x="1397000" y="1033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129920</xdr:rowOff>
    </xdr:from>
    <xdr:ext cx="762000" cy="259045"/>
    <xdr:sp macro="" textlink="">
      <xdr:nvSpPr>
        <xdr:cNvPr id="145" name="テキスト ボックス 144">
          <a:extLst>
            <a:ext uri="{FF2B5EF4-FFF2-40B4-BE49-F238E27FC236}">
              <a16:creationId xmlns:a16="http://schemas.microsoft.com/office/drawing/2014/main" id="{124A9942-E29C-4A99-AECE-1E87557EEDFE}"/>
            </a:ext>
          </a:extLst>
        </xdr:cNvPr>
        <xdr:cNvSpPr txBox="1"/>
      </xdr:nvSpPr>
      <xdr:spPr>
        <a:xfrm>
          <a:off x="1066800" y="1041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651E63C7-6EC3-44DF-BA26-94E8EAF7F4A6}"/>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87B9DAE9-1787-4A04-80AC-090127AE71AE}"/>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2F5853D4-B7CE-4F62-A9D4-D5E88E97F3BB}"/>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302EF3B8-63A2-41A6-AEA9-FB7CD487A14F}"/>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73A7134-1D58-4FC2-BC37-858E611D265F}"/>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59</xdr:row>
      <xdr:rowOff>18506</xdr:rowOff>
    </xdr:from>
    <xdr:to>
      <xdr:col>23</xdr:col>
      <xdr:colOff>184150</xdr:colOff>
      <xdr:row>59</xdr:row>
      <xdr:rowOff>120106</xdr:rowOff>
    </xdr:to>
    <xdr:sp macro="" textlink="">
      <xdr:nvSpPr>
        <xdr:cNvPr id="151" name="楕円 150">
          <a:extLst>
            <a:ext uri="{FF2B5EF4-FFF2-40B4-BE49-F238E27FC236}">
              <a16:creationId xmlns:a16="http://schemas.microsoft.com/office/drawing/2014/main" id="{E2D5F182-7B35-4E96-BC71-B4DE513F4AB6}"/>
            </a:ext>
          </a:extLst>
        </xdr:cNvPr>
        <xdr:cNvSpPr/>
      </xdr:nvSpPr>
      <xdr:spPr>
        <a:xfrm>
          <a:off x="4902200" y="10134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58</xdr:row>
      <xdr:rowOff>35033</xdr:rowOff>
    </xdr:from>
    <xdr:ext cx="762000" cy="259045"/>
    <xdr:sp macro="" textlink="">
      <xdr:nvSpPr>
        <xdr:cNvPr id="152" name="財政構造の弾力性該当値テキスト">
          <a:extLst>
            <a:ext uri="{FF2B5EF4-FFF2-40B4-BE49-F238E27FC236}">
              <a16:creationId xmlns:a16="http://schemas.microsoft.com/office/drawing/2014/main" id="{840F590D-ED7F-428D-8D2B-97A89EB40F4E}"/>
            </a:ext>
          </a:extLst>
        </xdr:cNvPr>
        <xdr:cNvSpPr txBox="1"/>
      </xdr:nvSpPr>
      <xdr:spPr>
        <a:xfrm>
          <a:off x="5041900" y="9979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57</xdr:row>
      <xdr:rowOff>120106</xdr:rowOff>
    </xdr:from>
    <xdr:to>
      <xdr:col>19</xdr:col>
      <xdr:colOff>184150</xdr:colOff>
      <xdr:row>58</xdr:row>
      <xdr:rowOff>50256</xdr:rowOff>
    </xdr:to>
    <xdr:sp macro="" textlink="">
      <xdr:nvSpPr>
        <xdr:cNvPr id="153" name="楕円 152">
          <a:extLst>
            <a:ext uri="{FF2B5EF4-FFF2-40B4-BE49-F238E27FC236}">
              <a16:creationId xmlns:a16="http://schemas.microsoft.com/office/drawing/2014/main" id="{A2186BDA-B4E8-4E7B-A918-74B480D604B0}"/>
            </a:ext>
          </a:extLst>
        </xdr:cNvPr>
        <xdr:cNvSpPr/>
      </xdr:nvSpPr>
      <xdr:spPr>
        <a:xfrm>
          <a:off x="4064000" y="9892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56</xdr:row>
      <xdr:rowOff>60433</xdr:rowOff>
    </xdr:from>
    <xdr:ext cx="736600" cy="259045"/>
    <xdr:sp macro="" textlink="">
      <xdr:nvSpPr>
        <xdr:cNvPr id="154" name="テキスト ボックス 153">
          <a:extLst>
            <a:ext uri="{FF2B5EF4-FFF2-40B4-BE49-F238E27FC236}">
              <a16:creationId xmlns:a16="http://schemas.microsoft.com/office/drawing/2014/main" id="{4CF7C166-CCC2-4FB0-818E-46A4EAF1E340}"/>
            </a:ext>
          </a:extLst>
        </xdr:cNvPr>
        <xdr:cNvSpPr txBox="1"/>
      </xdr:nvSpPr>
      <xdr:spPr>
        <a:xfrm>
          <a:off x="3733800" y="96616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58</xdr:row>
      <xdr:rowOff>162378</xdr:rowOff>
    </xdr:from>
    <xdr:to>
      <xdr:col>15</xdr:col>
      <xdr:colOff>133350</xdr:colOff>
      <xdr:row>59</xdr:row>
      <xdr:rowOff>92528</xdr:rowOff>
    </xdr:to>
    <xdr:sp macro="" textlink="">
      <xdr:nvSpPr>
        <xdr:cNvPr id="155" name="楕円 154">
          <a:extLst>
            <a:ext uri="{FF2B5EF4-FFF2-40B4-BE49-F238E27FC236}">
              <a16:creationId xmlns:a16="http://schemas.microsoft.com/office/drawing/2014/main" id="{2380E168-0095-4AB9-91BF-40618912B87B}"/>
            </a:ext>
          </a:extLst>
        </xdr:cNvPr>
        <xdr:cNvSpPr/>
      </xdr:nvSpPr>
      <xdr:spPr>
        <a:xfrm>
          <a:off x="3175000" y="10106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57</xdr:row>
      <xdr:rowOff>102705</xdr:rowOff>
    </xdr:from>
    <xdr:ext cx="762000" cy="259045"/>
    <xdr:sp macro="" textlink="">
      <xdr:nvSpPr>
        <xdr:cNvPr id="156" name="テキスト ボックス 155">
          <a:extLst>
            <a:ext uri="{FF2B5EF4-FFF2-40B4-BE49-F238E27FC236}">
              <a16:creationId xmlns:a16="http://schemas.microsoft.com/office/drawing/2014/main" id="{B2E2A5AD-C37E-46F0-AE70-9FAB32882B17}"/>
            </a:ext>
          </a:extLst>
        </xdr:cNvPr>
        <xdr:cNvSpPr txBox="1"/>
      </xdr:nvSpPr>
      <xdr:spPr>
        <a:xfrm>
          <a:off x="2844800" y="9875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15966</xdr:rowOff>
    </xdr:from>
    <xdr:to>
      <xdr:col>11</xdr:col>
      <xdr:colOff>82550</xdr:colOff>
      <xdr:row>60</xdr:row>
      <xdr:rowOff>117566</xdr:rowOff>
    </xdr:to>
    <xdr:sp macro="" textlink="">
      <xdr:nvSpPr>
        <xdr:cNvPr id="157" name="楕円 156">
          <a:extLst>
            <a:ext uri="{FF2B5EF4-FFF2-40B4-BE49-F238E27FC236}">
              <a16:creationId xmlns:a16="http://schemas.microsoft.com/office/drawing/2014/main" id="{31B7892C-9DF2-408A-8453-55CB3F20A03C}"/>
            </a:ext>
          </a:extLst>
        </xdr:cNvPr>
        <xdr:cNvSpPr/>
      </xdr:nvSpPr>
      <xdr:spPr>
        <a:xfrm>
          <a:off x="2286000" y="10302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127743</xdr:rowOff>
    </xdr:from>
    <xdr:ext cx="762000" cy="259045"/>
    <xdr:sp macro="" textlink="">
      <xdr:nvSpPr>
        <xdr:cNvPr id="158" name="テキスト ボックス 157">
          <a:extLst>
            <a:ext uri="{FF2B5EF4-FFF2-40B4-BE49-F238E27FC236}">
              <a16:creationId xmlns:a16="http://schemas.microsoft.com/office/drawing/2014/main" id="{6F091FBC-5400-4CEC-9755-C50077882491}"/>
            </a:ext>
          </a:extLst>
        </xdr:cNvPr>
        <xdr:cNvSpPr txBox="1"/>
      </xdr:nvSpPr>
      <xdr:spPr>
        <a:xfrm>
          <a:off x="1955800" y="10071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63319</xdr:rowOff>
    </xdr:from>
    <xdr:to>
      <xdr:col>7</xdr:col>
      <xdr:colOff>31750</xdr:colOff>
      <xdr:row>59</xdr:row>
      <xdr:rowOff>164919</xdr:rowOff>
    </xdr:to>
    <xdr:sp macro="" textlink="">
      <xdr:nvSpPr>
        <xdr:cNvPr id="159" name="楕円 158">
          <a:extLst>
            <a:ext uri="{FF2B5EF4-FFF2-40B4-BE49-F238E27FC236}">
              <a16:creationId xmlns:a16="http://schemas.microsoft.com/office/drawing/2014/main" id="{55B2BB0E-4A15-4F15-91C1-9745D9326040}"/>
            </a:ext>
          </a:extLst>
        </xdr:cNvPr>
        <xdr:cNvSpPr/>
      </xdr:nvSpPr>
      <xdr:spPr>
        <a:xfrm>
          <a:off x="1397000" y="10178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3646</xdr:rowOff>
    </xdr:from>
    <xdr:ext cx="762000" cy="259045"/>
    <xdr:sp macro="" textlink="">
      <xdr:nvSpPr>
        <xdr:cNvPr id="160" name="テキスト ボックス 159">
          <a:extLst>
            <a:ext uri="{FF2B5EF4-FFF2-40B4-BE49-F238E27FC236}">
              <a16:creationId xmlns:a16="http://schemas.microsoft.com/office/drawing/2014/main" id="{81E9F863-BE87-4D63-BA5F-A37A3164BAC0}"/>
            </a:ext>
          </a:extLst>
        </xdr:cNvPr>
        <xdr:cNvSpPr txBox="1"/>
      </xdr:nvSpPr>
      <xdr:spPr>
        <a:xfrm>
          <a:off x="1066800" y="9947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E4946412-2832-4C8C-B401-3CA944E1996E}"/>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F53890D5-F1C4-4223-A4B1-C1313C9CA3D8}"/>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B3713E8B-0449-4EEF-B379-A82AB5C29D7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[310,949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A83BC32F-835E-472C-BF45-EC2C4B854D52}"/>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BAA7BB56-424E-45A7-AED9-1EFDC4681096}"/>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23E6A746-AD41-46CD-884F-36EE01F27929}"/>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3B7E5348-8284-4878-BBE1-A1822B73F0FF}"/>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692A57F7-2323-48F6-89CE-CFE4D75DAFBC}"/>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45E87F97-CBD5-4C8F-B4BC-3447741D836D}"/>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AD8E4ABC-38C8-403F-810D-38E4B0B0A4F2}"/>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836E4B90-A63A-40D1-BE36-BCA7E296691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234B8942-8A8E-4B7D-A710-7F7BF9A66BA1}"/>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92853DA1-60B3-4A38-B9A0-DCA5B02FC9BD}"/>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chemeClr val="dk1"/>
              </a:solidFill>
              <a:effectLst/>
              <a:latin typeface="+mn-lt"/>
              <a:ea typeface="+mn-ea"/>
              <a:cs typeface="+mn-cs"/>
            </a:rPr>
            <a:t> 類似団体平均水準に比べて高くなっているのは、ふるさと納税事業の拡充に伴う物件費の増加が要因である。</a:t>
          </a:r>
          <a:endParaRPr lang="ja-JP" altLang="ja-JP" sz="1400">
            <a:effectLst/>
          </a:endParaRPr>
        </a:p>
        <a:p>
          <a:r>
            <a:rPr kumimoji="1" lang="ja-JP" altLang="ja-JP" sz="1100" baseline="0">
              <a:solidFill>
                <a:schemeClr val="dk1"/>
              </a:solidFill>
              <a:effectLst/>
              <a:latin typeface="+mn-lt"/>
              <a:ea typeface="+mn-ea"/>
              <a:cs typeface="+mn-cs"/>
            </a:rPr>
            <a:t>　今後も引き続き定員適正化計画に基づいて人員の抑制に努め、公共施設の経常経費の削減に努める。</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9F5FAFE7-872B-4564-B574-F7D7A86AC87C}"/>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849E32E4-64B7-4436-9016-E5BEC0DA05D7}"/>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F6236612-EEE6-4C75-A02F-6B32FE5B60DE}"/>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7" name="直線コネクタ 176">
          <a:extLst>
            <a:ext uri="{FF2B5EF4-FFF2-40B4-BE49-F238E27FC236}">
              <a16:creationId xmlns:a16="http://schemas.microsoft.com/office/drawing/2014/main" id="{DAB43E38-91D9-4149-BBEB-FA23B8C0569B}"/>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8" name="テキスト ボックス 177">
          <a:extLst>
            <a:ext uri="{FF2B5EF4-FFF2-40B4-BE49-F238E27FC236}">
              <a16:creationId xmlns:a16="http://schemas.microsoft.com/office/drawing/2014/main" id="{24F05690-9DCB-4BAD-A6C3-19ACF0862F09}"/>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9" name="直線コネクタ 178">
          <a:extLst>
            <a:ext uri="{FF2B5EF4-FFF2-40B4-BE49-F238E27FC236}">
              <a16:creationId xmlns:a16="http://schemas.microsoft.com/office/drawing/2014/main" id="{CC8AEB50-1AC1-4991-997B-06D3FD1AC138}"/>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0" name="テキスト ボックス 179">
          <a:extLst>
            <a:ext uri="{FF2B5EF4-FFF2-40B4-BE49-F238E27FC236}">
              <a16:creationId xmlns:a16="http://schemas.microsoft.com/office/drawing/2014/main" id="{1483CA51-5800-4468-AE51-28A325A0F047}"/>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1" name="直線コネクタ 180">
          <a:extLst>
            <a:ext uri="{FF2B5EF4-FFF2-40B4-BE49-F238E27FC236}">
              <a16:creationId xmlns:a16="http://schemas.microsoft.com/office/drawing/2014/main" id="{866325E4-9691-4F58-8838-2561D10E3E25}"/>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2" name="テキスト ボックス 181">
          <a:extLst>
            <a:ext uri="{FF2B5EF4-FFF2-40B4-BE49-F238E27FC236}">
              <a16:creationId xmlns:a16="http://schemas.microsoft.com/office/drawing/2014/main" id="{DC9496F7-6987-48B9-9BD8-8B49584D486E}"/>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3" name="直線コネクタ 182">
          <a:extLst>
            <a:ext uri="{FF2B5EF4-FFF2-40B4-BE49-F238E27FC236}">
              <a16:creationId xmlns:a16="http://schemas.microsoft.com/office/drawing/2014/main" id="{F7991F70-1E09-47E2-9393-0BE4535116C2}"/>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4" name="テキスト ボックス 183">
          <a:extLst>
            <a:ext uri="{FF2B5EF4-FFF2-40B4-BE49-F238E27FC236}">
              <a16:creationId xmlns:a16="http://schemas.microsoft.com/office/drawing/2014/main" id="{DFFB998E-7BC2-4C69-8FF0-1D3A4A73655B}"/>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5" name="直線コネクタ 184">
          <a:extLst>
            <a:ext uri="{FF2B5EF4-FFF2-40B4-BE49-F238E27FC236}">
              <a16:creationId xmlns:a16="http://schemas.microsoft.com/office/drawing/2014/main" id="{783724A8-E155-4931-8D0C-7D99EE71F619}"/>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6" name="テキスト ボックス 185">
          <a:extLst>
            <a:ext uri="{FF2B5EF4-FFF2-40B4-BE49-F238E27FC236}">
              <a16:creationId xmlns:a16="http://schemas.microsoft.com/office/drawing/2014/main" id="{BDE7F64F-78BF-4C05-B507-179056BECF74}"/>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7" name="直線コネクタ 186">
          <a:extLst>
            <a:ext uri="{FF2B5EF4-FFF2-40B4-BE49-F238E27FC236}">
              <a16:creationId xmlns:a16="http://schemas.microsoft.com/office/drawing/2014/main" id="{D8EA1AAC-ABBA-4661-B942-134E7F73968E}"/>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8" name="テキスト ボックス 187">
          <a:extLst>
            <a:ext uri="{FF2B5EF4-FFF2-40B4-BE49-F238E27FC236}">
              <a16:creationId xmlns:a16="http://schemas.microsoft.com/office/drawing/2014/main" id="{328B05BB-37C2-4103-97DE-88875F2ABC35}"/>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AA4A28AC-2569-43C6-A49F-2DEF09BAB6BC}"/>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a:extLst>
            <a:ext uri="{FF2B5EF4-FFF2-40B4-BE49-F238E27FC236}">
              <a16:creationId xmlns:a16="http://schemas.microsoft.com/office/drawing/2014/main" id="{AED55990-E20F-44C9-BF44-29B51CB1FACC}"/>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60919</xdr:rowOff>
    </xdr:from>
    <xdr:to>
      <xdr:col>23</xdr:col>
      <xdr:colOff>133350</xdr:colOff>
      <xdr:row>88</xdr:row>
      <xdr:rowOff>134113</xdr:rowOff>
    </xdr:to>
    <xdr:cxnSp macro="">
      <xdr:nvCxnSpPr>
        <xdr:cNvPr id="191" name="直線コネクタ 190">
          <a:extLst>
            <a:ext uri="{FF2B5EF4-FFF2-40B4-BE49-F238E27FC236}">
              <a16:creationId xmlns:a16="http://schemas.microsoft.com/office/drawing/2014/main" id="{445830D3-C2E7-48A8-9DDF-9C2F15D12E69}"/>
            </a:ext>
          </a:extLst>
        </xdr:cNvPr>
        <xdr:cNvCxnSpPr/>
      </xdr:nvCxnSpPr>
      <xdr:spPr>
        <a:xfrm flipV="1">
          <a:off x="4953000" y="13948369"/>
          <a:ext cx="0" cy="127334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106190</xdr:rowOff>
    </xdr:from>
    <xdr:ext cx="762000" cy="259045"/>
    <xdr:sp macro="" textlink="">
      <xdr:nvSpPr>
        <xdr:cNvPr id="192" name="人件費・物件費等の状況最小値テキスト">
          <a:extLst>
            <a:ext uri="{FF2B5EF4-FFF2-40B4-BE49-F238E27FC236}">
              <a16:creationId xmlns:a16="http://schemas.microsoft.com/office/drawing/2014/main" id="{93E384E2-04CE-4543-9A3C-5DA59D45CB2A}"/>
            </a:ext>
          </a:extLst>
        </xdr:cNvPr>
        <xdr:cNvSpPr txBox="1"/>
      </xdr:nvSpPr>
      <xdr:spPr>
        <a:xfrm>
          <a:off x="5041900" y="15193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857,811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134113</xdr:rowOff>
    </xdr:from>
    <xdr:to>
      <xdr:col>24</xdr:col>
      <xdr:colOff>12700</xdr:colOff>
      <xdr:row>88</xdr:row>
      <xdr:rowOff>134113</xdr:rowOff>
    </xdr:to>
    <xdr:cxnSp macro="">
      <xdr:nvCxnSpPr>
        <xdr:cNvPr id="193" name="直線コネクタ 192">
          <a:extLst>
            <a:ext uri="{FF2B5EF4-FFF2-40B4-BE49-F238E27FC236}">
              <a16:creationId xmlns:a16="http://schemas.microsoft.com/office/drawing/2014/main" id="{4AFF7219-81F5-4AAF-99FD-91D632AB00D2}"/>
            </a:ext>
          </a:extLst>
        </xdr:cNvPr>
        <xdr:cNvCxnSpPr/>
      </xdr:nvCxnSpPr>
      <xdr:spPr>
        <a:xfrm>
          <a:off x="4864100" y="15221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147296</xdr:rowOff>
    </xdr:from>
    <xdr:ext cx="762000" cy="259045"/>
    <xdr:sp macro="" textlink="">
      <xdr:nvSpPr>
        <xdr:cNvPr id="194" name="人件費・物件費等の状況最大値テキスト">
          <a:extLst>
            <a:ext uri="{FF2B5EF4-FFF2-40B4-BE49-F238E27FC236}">
              <a16:creationId xmlns:a16="http://schemas.microsoft.com/office/drawing/2014/main" id="{F6F01608-2450-45C7-9B09-87CD976F073B}"/>
            </a:ext>
          </a:extLst>
        </xdr:cNvPr>
        <xdr:cNvSpPr txBox="1"/>
      </xdr:nvSpPr>
      <xdr:spPr>
        <a:xfrm>
          <a:off x="5041900" y="13691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60919</xdr:rowOff>
    </xdr:from>
    <xdr:to>
      <xdr:col>24</xdr:col>
      <xdr:colOff>12700</xdr:colOff>
      <xdr:row>81</xdr:row>
      <xdr:rowOff>60919</xdr:rowOff>
    </xdr:to>
    <xdr:cxnSp macro="">
      <xdr:nvCxnSpPr>
        <xdr:cNvPr id="195" name="直線コネクタ 194">
          <a:extLst>
            <a:ext uri="{FF2B5EF4-FFF2-40B4-BE49-F238E27FC236}">
              <a16:creationId xmlns:a16="http://schemas.microsoft.com/office/drawing/2014/main" id="{6EB42CBB-41A9-4960-8231-FF9DB3C45543}"/>
            </a:ext>
          </a:extLst>
        </xdr:cNvPr>
        <xdr:cNvCxnSpPr/>
      </xdr:nvCxnSpPr>
      <xdr:spPr>
        <a:xfrm>
          <a:off x="4864100" y="13948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150991</xdr:rowOff>
    </xdr:from>
    <xdr:to>
      <xdr:col>23</xdr:col>
      <xdr:colOff>133350</xdr:colOff>
      <xdr:row>83</xdr:row>
      <xdr:rowOff>48806</xdr:rowOff>
    </xdr:to>
    <xdr:cxnSp macro="">
      <xdr:nvCxnSpPr>
        <xdr:cNvPr id="196" name="直線コネクタ 195">
          <a:extLst>
            <a:ext uri="{FF2B5EF4-FFF2-40B4-BE49-F238E27FC236}">
              <a16:creationId xmlns:a16="http://schemas.microsoft.com/office/drawing/2014/main" id="{9721558B-00BD-419A-BDB2-06F053AD9DD6}"/>
            </a:ext>
          </a:extLst>
        </xdr:cNvPr>
        <xdr:cNvCxnSpPr/>
      </xdr:nvCxnSpPr>
      <xdr:spPr>
        <a:xfrm>
          <a:off x="4114800" y="14209891"/>
          <a:ext cx="838200" cy="69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17866</xdr:rowOff>
    </xdr:from>
    <xdr:ext cx="762000" cy="259045"/>
    <xdr:sp macro="" textlink="">
      <xdr:nvSpPr>
        <xdr:cNvPr id="197" name="人件費・物件費等の状況平均値テキスト">
          <a:extLst>
            <a:ext uri="{FF2B5EF4-FFF2-40B4-BE49-F238E27FC236}">
              <a16:creationId xmlns:a16="http://schemas.microsoft.com/office/drawing/2014/main" id="{DE8A1362-8C95-4721-8653-D8FF3CC81E1F}"/>
            </a:ext>
          </a:extLst>
        </xdr:cNvPr>
        <xdr:cNvSpPr txBox="1"/>
      </xdr:nvSpPr>
      <xdr:spPr>
        <a:xfrm>
          <a:off x="5041900" y="139053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213,409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1339</xdr:rowOff>
    </xdr:from>
    <xdr:to>
      <xdr:col>23</xdr:col>
      <xdr:colOff>184150</xdr:colOff>
      <xdr:row>82</xdr:row>
      <xdr:rowOff>102939</xdr:rowOff>
    </xdr:to>
    <xdr:sp macro="" textlink="">
      <xdr:nvSpPr>
        <xdr:cNvPr id="198" name="フローチャート: 判断 197">
          <a:extLst>
            <a:ext uri="{FF2B5EF4-FFF2-40B4-BE49-F238E27FC236}">
              <a16:creationId xmlns:a16="http://schemas.microsoft.com/office/drawing/2014/main" id="{522930C7-CD60-4F61-A461-C86A5116BF26}"/>
            </a:ext>
          </a:extLst>
        </xdr:cNvPr>
        <xdr:cNvSpPr/>
      </xdr:nvSpPr>
      <xdr:spPr>
        <a:xfrm>
          <a:off x="4902200" y="1406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150991</xdr:rowOff>
    </xdr:from>
    <xdr:to>
      <xdr:col>19</xdr:col>
      <xdr:colOff>133350</xdr:colOff>
      <xdr:row>82</xdr:row>
      <xdr:rowOff>165421</xdr:rowOff>
    </xdr:to>
    <xdr:cxnSp macro="">
      <xdr:nvCxnSpPr>
        <xdr:cNvPr id="199" name="直線コネクタ 198">
          <a:extLst>
            <a:ext uri="{FF2B5EF4-FFF2-40B4-BE49-F238E27FC236}">
              <a16:creationId xmlns:a16="http://schemas.microsoft.com/office/drawing/2014/main" id="{8FDF7615-77E4-45D2-8013-8F6AFC8376C0}"/>
            </a:ext>
          </a:extLst>
        </xdr:cNvPr>
        <xdr:cNvCxnSpPr/>
      </xdr:nvCxnSpPr>
      <xdr:spPr>
        <a:xfrm flipV="1">
          <a:off x="3225800" y="14209891"/>
          <a:ext cx="889000" cy="14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161255</xdr:rowOff>
    </xdr:from>
    <xdr:to>
      <xdr:col>19</xdr:col>
      <xdr:colOff>184150</xdr:colOff>
      <xdr:row>82</xdr:row>
      <xdr:rowOff>91405</xdr:rowOff>
    </xdr:to>
    <xdr:sp macro="" textlink="">
      <xdr:nvSpPr>
        <xdr:cNvPr id="200" name="フローチャート: 判断 199">
          <a:extLst>
            <a:ext uri="{FF2B5EF4-FFF2-40B4-BE49-F238E27FC236}">
              <a16:creationId xmlns:a16="http://schemas.microsoft.com/office/drawing/2014/main" id="{60942795-7C03-45BB-A044-0B46D5D96DD6}"/>
            </a:ext>
          </a:extLst>
        </xdr:cNvPr>
        <xdr:cNvSpPr/>
      </xdr:nvSpPr>
      <xdr:spPr>
        <a:xfrm>
          <a:off x="4064000" y="14048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101582</xdr:rowOff>
    </xdr:from>
    <xdr:ext cx="736600" cy="259045"/>
    <xdr:sp macro="" textlink="">
      <xdr:nvSpPr>
        <xdr:cNvPr id="201" name="テキスト ボックス 200">
          <a:extLst>
            <a:ext uri="{FF2B5EF4-FFF2-40B4-BE49-F238E27FC236}">
              <a16:creationId xmlns:a16="http://schemas.microsoft.com/office/drawing/2014/main" id="{7BDED5BA-2629-435F-8884-85D8E0EFE6B4}"/>
            </a:ext>
          </a:extLst>
        </xdr:cNvPr>
        <xdr:cNvSpPr txBox="1"/>
      </xdr:nvSpPr>
      <xdr:spPr>
        <a:xfrm>
          <a:off x="3733800" y="138175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110665</xdr:rowOff>
    </xdr:from>
    <xdr:to>
      <xdr:col>15</xdr:col>
      <xdr:colOff>82550</xdr:colOff>
      <xdr:row>82</xdr:row>
      <xdr:rowOff>165421</xdr:rowOff>
    </xdr:to>
    <xdr:cxnSp macro="">
      <xdr:nvCxnSpPr>
        <xdr:cNvPr id="202" name="直線コネクタ 201">
          <a:extLst>
            <a:ext uri="{FF2B5EF4-FFF2-40B4-BE49-F238E27FC236}">
              <a16:creationId xmlns:a16="http://schemas.microsoft.com/office/drawing/2014/main" id="{D786CDF1-1E37-454A-962C-96E1A35BCF88}"/>
            </a:ext>
          </a:extLst>
        </xdr:cNvPr>
        <xdr:cNvCxnSpPr/>
      </xdr:nvCxnSpPr>
      <xdr:spPr>
        <a:xfrm>
          <a:off x="2336800" y="14169565"/>
          <a:ext cx="889000" cy="54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141128</xdr:rowOff>
    </xdr:from>
    <xdr:to>
      <xdr:col>15</xdr:col>
      <xdr:colOff>133350</xdr:colOff>
      <xdr:row>82</xdr:row>
      <xdr:rowOff>71278</xdr:rowOff>
    </xdr:to>
    <xdr:sp macro="" textlink="">
      <xdr:nvSpPr>
        <xdr:cNvPr id="203" name="フローチャート: 判断 202">
          <a:extLst>
            <a:ext uri="{FF2B5EF4-FFF2-40B4-BE49-F238E27FC236}">
              <a16:creationId xmlns:a16="http://schemas.microsoft.com/office/drawing/2014/main" id="{E96DBB6F-BA7D-4957-8900-108061A03C46}"/>
            </a:ext>
          </a:extLst>
        </xdr:cNvPr>
        <xdr:cNvSpPr/>
      </xdr:nvSpPr>
      <xdr:spPr>
        <a:xfrm>
          <a:off x="3175000" y="14028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81455</xdr:rowOff>
    </xdr:from>
    <xdr:ext cx="762000" cy="259045"/>
    <xdr:sp macro="" textlink="">
      <xdr:nvSpPr>
        <xdr:cNvPr id="204" name="テキスト ボックス 203">
          <a:extLst>
            <a:ext uri="{FF2B5EF4-FFF2-40B4-BE49-F238E27FC236}">
              <a16:creationId xmlns:a16="http://schemas.microsoft.com/office/drawing/2014/main" id="{0BA05CEE-3BFF-4201-9416-08F655D9247F}"/>
            </a:ext>
          </a:extLst>
        </xdr:cNvPr>
        <xdr:cNvSpPr txBox="1"/>
      </xdr:nvSpPr>
      <xdr:spPr>
        <a:xfrm>
          <a:off x="2844800" y="13797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92363</xdr:rowOff>
    </xdr:from>
    <xdr:to>
      <xdr:col>11</xdr:col>
      <xdr:colOff>31750</xdr:colOff>
      <xdr:row>82</xdr:row>
      <xdr:rowOff>110665</xdr:rowOff>
    </xdr:to>
    <xdr:cxnSp macro="">
      <xdr:nvCxnSpPr>
        <xdr:cNvPr id="205" name="直線コネクタ 204">
          <a:extLst>
            <a:ext uri="{FF2B5EF4-FFF2-40B4-BE49-F238E27FC236}">
              <a16:creationId xmlns:a16="http://schemas.microsoft.com/office/drawing/2014/main" id="{0A40D3F5-EF6B-4007-8CD6-475A0A72C1A5}"/>
            </a:ext>
          </a:extLst>
        </xdr:cNvPr>
        <xdr:cNvCxnSpPr/>
      </xdr:nvCxnSpPr>
      <xdr:spPr>
        <a:xfrm>
          <a:off x="1447800" y="14151263"/>
          <a:ext cx="889000" cy="18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113015</xdr:rowOff>
    </xdr:from>
    <xdr:to>
      <xdr:col>11</xdr:col>
      <xdr:colOff>82550</xdr:colOff>
      <xdr:row>82</xdr:row>
      <xdr:rowOff>43165</xdr:rowOff>
    </xdr:to>
    <xdr:sp macro="" textlink="">
      <xdr:nvSpPr>
        <xdr:cNvPr id="206" name="フローチャート: 判断 205">
          <a:extLst>
            <a:ext uri="{FF2B5EF4-FFF2-40B4-BE49-F238E27FC236}">
              <a16:creationId xmlns:a16="http://schemas.microsoft.com/office/drawing/2014/main" id="{F0D51C1B-655A-4137-BB07-8A5255EBF5F4}"/>
            </a:ext>
          </a:extLst>
        </xdr:cNvPr>
        <xdr:cNvSpPr/>
      </xdr:nvSpPr>
      <xdr:spPr>
        <a:xfrm>
          <a:off x="2286000" y="14000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53342</xdr:rowOff>
    </xdr:from>
    <xdr:ext cx="762000" cy="259045"/>
    <xdr:sp macro="" textlink="">
      <xdr:nvSpPr>
        <xdr:cNvPr id="207" name="テキスト ボックス 206">
          <a:extLst>
            <a:ext uri="{FF2B5EF4-FFF2-40B4-BE49-F238E27FC236}">
              <a16:creationId xmlns:a16="http://schemas.microsoft.com/office/drawing/2014/main" id="{1E03B708-4F9B-448A-81BD-085021E13187}"/>
            </a:ext>
          </a:extLst>
        </xdr:cNvPr>
        <xdr:cNvSpPr txBox="1"/>
      </xdr:nvSpPr>
      <xdr:spPr>
        <a:xfrm>
          <a:off x="1955800" y="13769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102119</xdr:rowOff>
    </xdr:from>
    <xdr:to>
      <xdr:col>7</xdr:col>
      <xdr:colOff>31750</xdr:colOff>
      <xdr:row>82</xdr:row>
      <xdr:rowOff>32269</xdr:rowOff>
    </xdr:to>
    <xdr:sp macro="" textlink="">
      <xdr:nvSpPr>
        <xdr:cNvPr id="208" name="フローチャート: 判断 207">
          <a:extLst>
            <a:ext uri="{FF2B5EF4-FFF2-40B4-BE49-F238E27FC236}">
              <a16:creationId xmlns:a16="http://schemas.microsoft.com/office/drawing/2014/main" id="{1701BD3C-E41F-40FB-9F7F-5B26D7A92E29}"/>
            </a:ext>
          </a:extLst>
        </xdr:cNvPr>
        <xdr:cNvSpPr/>
      </xdr:nvSpPr>
      <xdr:spPr>
        <a:xfrm>
          <a:off x="1397000" y="13989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42446</xdr:rowOff>
    </xdr:from>
    <xdr:ext cx="762000" cy="259045"/>
    <xdr:sp macro="" textlink="">
      <xdr:nvSpPr>
        <xdr:cNvPr id="209" name="テキスト ボックス 208">
          <a:extLst>
            <a:ext uri="{FF2B5EF4-FFF2-40B4-BE49-F238E27FC236}">
              <a16:creationId xmlns:a16="http://schemas.microsoft.com/office/drawing/2014/main" id="{024E96F1-E465-4DB8-8A64-951B48EAF648}"/>
            </a:ext>
          </a:extLst>
        </xdr:cNvPr>
        <xdr:cNvSpPr txBox="1"/>
      </xdr:nvSpPr>
      <xdr:spPr>
        <a:xfrm>
          <a:off x="1066800" y="13758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7E28AFEA-2F0F-4485-8935-09C0D32D25F8}"/>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9C943384-296F-4D83-A696-B4201836188F}"/>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6C646D67-F361-4796-B583-29D610081995}"/>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AA4A7AC7-1AC0-4F9B-A896-C03E3B7407B2}"/>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9EB92900-DA3B-4466-9B05-0D0AF764E36A}"/>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169456</xdr:rowOff>
    </xdr:from>
    <xdr:to>
      <xdr:col>23</xdr:col>
      <xdr:colOff>184150</xdr:colOff>
      <xdr:row>83</xdr:row>
      <xdr:rowOff>99606</xdr:rowOff>
    </xdr:to>
    <xdr:sp macro="" textlink="">
      <xdr:nvSpPr>
        <xdr:cNvPr id="215" name="楕円 214">
          <a:extLst>
            <a:ext uri="{FF2B5EF4-FFF2-40B4-BE49-F238E27FC236}">
              <a16:creationId xmlns:a16="http://schemas.microsoft.com/office/drawing/2014/main" id="{80334138-3811-481C-9A8A-D502BE0EB7A9}"/>
            </a:ext>
          </a:extLst>
        </xdr:cNvPr>
        <xdr:cNvSpPr/>
      </xdr:nvSpPr>
      <xdr:spPr>
        <a:xfrm>
          <a:off x="4902200" y="14228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141533</xdr:rowOff>
    </xdr:from>
    <xdr:ext cx="762000" cy="259045"/>
    <xdr:sp macro="" textlink="">
      <xdr:nvSpPr>
        <xdr:cNvPr id="216" name="人件費・物件費等の状況該当値テキスト">
          <a:extLst>
            <a:ext uri="{FF2B5EF4-FFF2-40B4-BE49-F238E27FC236}">
              <a16:creationId xmlns:a16="http://schemas.microsoft.com/office/drawing/2014/main" id="{51926F76-783E-4656-A4B8-978D3021DEE5}"/>
            </a:ext>
          </a:extLst>
        </xdr:cNvPr>
        <xdr:cNvSpPr txBox="1"/>
      </xdr:nvSpPr>
      <xdr:spPr>
        <a:xfrm>
          <a:off x="5041900" y="14200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310,949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100191</xdr:rowOff>
    </xdr:from>
    <xdr:to>
      <xdr:col>19</xdr:col>
      <xdr:colOff>184150</xdr:colOff>
      <xdr:row>83</xdr:row>
      <xdr:rowOff>30341</xdr:rowOff>
    </xdr:to>
    <xdr:sp macro="" textlink="">
      <xdr:nvSpPr>
        <xdr:cNvPr id="217" name="楕円 216">
          <a:extLst>
            <a:ext uri="{FF2B5EF4-FFF2-40B4-BE49-F238E27FC236}">
              <a16:creationId xmlns:a16="http://schemas.microsoft.com/office/drawing/2014/main" id="{73B0FD11-8798-4F27-97B1-8D625D905B24}"/>
            </a:ext>
          </a:extLst>
        </xdr:cNvPr>
        <xdr:cNvSpPr/>
      </xdr:nvSpPr>
      <xdr:spPr>
        <a:xfrm>
          <a:off x="4064000" y="14159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15118</xdr:rowOff>
    </xdr:from>
    <xdr:ext cx="736600" cy="259045"/>
    <xdr:sp macro="" textlink="">
      <xdr:nvSpPr>
        <xdr:cNvPr id="218" name="テキスト ボックス 217">
          <a:extLst>
            <a:ext uri="{FF2B5EF4-FFF2-40B4-BE49-F238E27FC236}">
              <a16:creationId xmlns:a16="http://schemas.microsoft.com/office/drawing/2014/main" id="{3D168232-995C-434F-8A73-6B5443EEBC24}"/>
            </a:ext>
          </a:extLst>
        </xdr:cNvPr>
        <xdr:cNvSpPr txBox="1"/>
      </xdr:nvSpPr>
      <xdr:spPr>
        <a:xfrm>
          <a:off x="3733800" y="142454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114621</xdr:rowOff>
    </xdr:from>
    <xdr:to>
      <xdr:col>15</xdr:col>
      <xdr:colOff>133350</xdr:colOff>
      <xdr:row>83</xdr:row>
      <xdr:rowOff>44771</xdr:rowOff>
    </xdr:to>
    <xdr:sp macro="" textlink="">
      <xdr:nvSpPr>
        <xdr:cNvPr id="219" name="楕円 218">
          <a:extLst>
            <a:ext uri="{FF2B5EF4-FFF2-40B4-BE49-F238E27FC236}">
              <a16:creationId xmlns:a16="http://schemas.microsoft.com/office/drawing/2014/main" id="{55225D7A-4CF1-415C-B03B-F9C84064B474}"/>
            </a:ext>
          </a:extLst>
        </xdr:cNvPr>
        <xdr:cNvSpPr/>
      </xdr:nvSpPr>
      <xdr:spPr>
        <a:xfrm>
          <a:off x="3175000" y="14173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29548</xdr:rowOff>
    </xdr:from>
    <xdr:ext cx="762000" cy="259045"/>
    <xdr:sp macro="" textlink="">
      <xdr:nvSpPr>
        <xdr:cNvPr id="220" name="テキスト ボックス 219">
          <a:extLst>
            <a:ext uri="{FF2B5EF4-FFF2-40B4-BE49-F238E27FC236}">
              <a16:creationId xmlns:a16="http://schemas.microsoft.com/office/drawing/2014/main" id="{79401ECF-67EE-44D3-B798-2EFC86202AA3}"/>
            </a:ext>
          </a:extLst>
        </xdr:cNvPr>
        <xdr:cNvSpPr txBox="1"/>
      </xdr:nvSpPr>
      <xdr:spPr>
        <a:xfrm>
          <a:off x="2844800" y="14259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59865</xdr:rowOff>
    </xdr:from>
    <xdr:to>
      <xdr:col>11</xdr:col>
      <xdr:colOff>82550</xdr:colOff>
      <xdr:row>82</xdr:row>
      <xdr:rowOff>161465</xdr:rowOff>
    </xdr:to>
    <xdr:sp macro="" textlink="">
      <xdr:nvSpPr>
        <xdr:cNvPr id="221" name="楕円 220">
          <a:extLst>
            <a:ext uri="{FF2B5EF4-FFF2-40B4-BE49-F238E27FC236}">
              <a16:creationId xmlns:a16="http://schemas.microsoft.com/office/drawing/2014/main" id="{AF790DBA-49F8-42BA-8DAB-3063A4256E0D}"/>
            </a:ext>
          </a:extLst>
        </xdr:cNvPr>
        <xdr:cNvSpPr/>
      </xdr:nvSpPr>
      <xdr:spPr>
        <a:xfrm>
          <a:off x="2286000" y="14118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146242</xdr:rowOff>
    </xdr:from>
    <xdr:ext cx="762000" cy="259045"/>
    <xdr:sp macro="" textlink="">
      <xdr:nvSpPr>
        <xdr:cNvPr id="222" name="テキスト ボックス 221">
          <a:extLst>
            <a:ext uri="{FF2B5EF4-FFF2-40B4-BE49-F238E27FC236}">
              <a16:creationId xmlns:a16="http://schemas.microsoft.com/office/drawing/2014/main" id="{64689BAA-E21E-4AF0-9526-AC57143527DF}"/>
            </a:ext>
          </a:extLst>
        </xdr:cNvPr>
        <xdr:cNvSpPr txBox="1"/>
      </xdr:nvSpPr>
      <xdr:spPr>
        <a:xfrm>
          <a:off x="1955800" y="14205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41563</xdr:rowOff>
    </xdr:from>
    <xdr:to>
      <xdr:col>7</xdr:col>
      <xdr:colOff>31750</xdr:colOff>
      <xdr:row>82</xdr:row>
      <xdr:rowOff>143163</xdr:rowOff>
    </xdr:to>
    <xdr:sp macro="" textlink="">
      <xdr:nvSpPr>
        <xdr:cNvPr id="223" name="楕円 222">
          <a:extLst>
            <a:ext uri="{FF2B5EF4-FFF2-40B4-BE49-F238E27FC236}">
              <a16:creationId xmlns:a16="http://schemas.microsoft.com/office/drawing/2014/main" id="{16CDE4A1-E03E-4085-BEF2-736C57DCD771}"/>
            </a:ext>
          </a:extLst>
        </xdr:cNvPr>
        <xdr:cNvSpPr/>
      </xdr:nvSpPr>
      <xdr:spPr>
        <a:xfrm>
          <a:off x="1397000" y="14100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127940</xdr:rowOff>
    </xdr:from>
    <xdr:ext cx="762000" cy="259045"/>
    <xdr:sp macro="" textlink="">
      <xdr:nvSpPr>
        <xdr:cNvPr id="224" name="テキスト ボックス 223">
          <a:extLst>
            <a:ext uri="{FF2B5EF4-FFF2-40B4-BE49-F238E27FC236}">
              <a16:creationId xmlns:a16="http://schemas.microsoft.com/office/drawing/2014/main" id="{0DD67E67-9145-4BC3-A081-AC40D265C1F6}"/>
            </a:ext>
          </a:extLst>
        </xdr:cNvPr>
        <xdr:cNvSpPr txBox="1"/>
      </xdr:nvSpPr>
      <xdr:spPr>
        <a:xfrm>
          <a:off x="1066800" y="14186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a:extLst>
            <a:ext uri="{FF2B5EF4-FFF2-40B4-BE49-F238E27FC236}">
              <a16:creationId xmlns:a16="http://schemas.microsoft.com/office/drawing/2014/main" id="{7320CC98-A2F9-471E-8089-4E3FDD2A7BB3}"/>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a:extLst>
            <a:ext uri="{FF2B5EF4-FFF2-40B4-BE49-F238E27FC236}">
              <a16:creationId xmlns:a16="http://schemas.microsoft.com/office/drawing/2014/main" id="{37DE9E70-199D-486A-93EE-49019669AB6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a:extLst>
            <a:ext uri="{FF2B5EF4-FFF2-40B4-BE49-F238E27FC236}">
              <a16:creationId xmlns:a16="http://schemas.microsoft.com/office/drawing/2014/main" id="{AFA4D34B-8E80-469D-BFFA-BA95EFA85F58}"/>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a:extLst>
            <a:ext uri="{FF2B5EF4-FFF2-40B4-BE49-F238E27FC236}">
              <a16:creationId xmlns:a16="http://schemas.microsoft.com/office/drawing/2014/main" id="{52A68695-6E10-4811-968D-AAAB81851965}"/>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a:extLst>
            <a:ext uri="{FF2B5EF4-FFF2-40B4-BE49-F238E27FC236}">
              <a16:creationId xmlns:a16="http://schemas.microsoft.com/office/drawing/2014/main" id="{1D9D9B2B-33BD-44FD-9912-100A1FC2C9E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a:extLst>
            <a:ext uri="{FF2B5EF4-FFF2-40B4-BE49-F238E27FC236}">
              <a16:creationId xmlns:a16="http://schemas.microsoft.com/office/drawing/2014/main" id="{2D33F920-C7D3-4B52-83DA-8F528C26D9E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a:extLst>
            <a:ext uri="{FF2B5EF4-FFF2-40B4-BE49-F238E27FC236}">
              <a16:creationId xmlns:a16="http://schemas.microsoft.com/office/drawing/2014/main" id="{95F6B838-5DEB-4873-A79E-5E4518A6F6B3}"/>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a:extLst>
            <a:ext uri="{FF2B5EF4-FFF2-40B4-BE49-F238E27FC236}">
              <a16:creationId xmlns:a16="http://schemas.microsoft.com/office/drawing/2014/main" id="{ADBBA435-CB60-43FB-9F3A-0C17FB3F56F7}"/>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a:extLst>
            <a:ext uri="{FF2B5EF4-FFF2-40B4-BE49-F238E27FC236}">
              <a16:creationId xmlns:a16="http://schemas.microsoft.com/office/drawing/2014/main" id="{04784BCD-8F37-4FD8-A4FD-45BC401C4078}"/>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a:extLst>
            <a:ext uri="{FF2B5EF4-FFF2-40B4-BE49-F238E27FC236}">
              <a16:creationId xmlns:a16="http://schemas.microsoft.com/office/drawing/2014/main" id="{5E5347F7-38DC-476E-AE92-0FFD7C546565}"/>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a:extLst>
            <a:ext uri="{FF2B5EF4-FFF2-40B4-BE49-F238E27FC236}">
              <a16:creationId xmlns:a16="http://schemas.microsoft.com/office/drawing/2014/main" id="{63C298AA-EE48-49DE-9070-BA5FAED51758}"/>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a:extLst>
            <a:ext uri="{FF2B5EF4-FFF2-40B4-BE49-F238E27FC236}">
              <a16:creationId xmlns:a16="http://schemas.microsoft.com/office/drawing/2014/main" id="{2B791947-670A-47EC-AC9D-1A6DECFA811A}"/>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a:extLst>
            <a:ext uri="{FF2B5EF4-FFF2-40B4-BE49-F238E27FC236}">
              <a16:creationId xmlns:a16="http://schemas.microsoft.com/office/drawing/2014/main" id="{2066DBE4-1FC3-447A-B38B-0F86E9EB666A}"/>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ラスパイレス指数は、類似団体の平均と比較して下回って推移している。</a:t>
          </a:r>
          <a:endParaRPr lang="ja-JP" altLang="ja-JP" sz="1400">
            <a:effectLst/>
          </a:endParaRPr>
        </a:p>
        <a:p>
          <a:r>
            <a:rPr kumimoji="1" lang="ja-JP" altLang="ja-JP" sz="1100">
              <a:solidFill>
                <a:schemeClr val="dk1"/>
              </a:solidFill>
              <a:effectLst/>
              <a:latin typeface="+mn-lt"/>
              <a:ea typeface="+mn-ea"/>
              <a:cs typeface="+mn-cs"/>
            </a:rPr>
            <a:t>　今後も国及び近隣自治体の動向を踏まえ、人事評価制度、各種手当等を検証し、見直しを図るなど住民に理解される給与制度の運用及び給与水準の適正化を図る。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a:extLst>
            <a:ext uri="{FF2B5EF4-FFF2-40B4-BE49-F238E27FC236}">
              <a16:creationId xmlns:a16="http://schemas.microsoft.com/office/drawing/2014/main" id="{D78398E3-D017-401B-917B-D4C7171AA2B1}"/>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a:extLst>
            <a:ext uri="{FF2B5EF4-FFF2-40B4-BE49-F238E27FC236}">
              <a16:creationId xmlns:a16="http://schemas.microsoft.com/office/drawing/2014/main" id="{25EF9AAA-316B-4E15-A42A-9F244200C1C2}"/>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0" name="直線コネクタ 239">
          <a:extLst>
            <a:ext uri="{FF2B5EF4-FFF2-40B4-BE49-F238E27FC236}">
              <a16:creationId xmlns:a16="http://schemas.microsoft.com/office/drawing/2014/main" id="{09AE6878-3BBC-4D65-B68F-C444BF170CC8}"/>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1" name="テキスト ボックス 240">
          <a:extLst>
            <a:ext uri="{FF2B5EF4-FFF2-40B4-BE49-F238E27FC236}">
              <a16:creationId xmlns:a16="http://schemas.microsoft.com/office/drawing/2014/main" id="{763CD5EE-9DE8-46DD-B881-68747EA21E8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2" name="直線コネクタ 241">
          <a:extLst>
            <a:ext uri="{FF2B5EF4-FFF2-40B4-BE49-F238E27FC236}">
              <a16:creationId xmlns:a16="http://schemas.microsoft.com/office/drawing/2014/main" id="{961F0BFB-ACA2-49BC-98EA-01C1B09105DF}"/>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3" name="テキスト ボックス 242">
          <a:extLst>
            <a:ext uri="{FF2B5EF4-FFF2-40B4-BE49-F238E27FC236}">
              <a16:creationId xmlns:a16="http://schemas.microsoft.com/office/drawing/2014/main" id="{27F7DE44-7970-4B6F-8D6B-77554CEC6AFE}"/>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4" name="直線コネクタ 243">
          <a:extLst>
            <a:ext uri="{FF2B5EF4-FFF2-40B4-BE49-F238E27FC236}">
              <a16:creationId xmlns:a16="http://schemas.microsoft.com/office/drawing/2014/main" id="{D9B2A0E4-B688-4DDF-B56B-6A1290EBF9B6}"/>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5" name="テキスト ボックス 244">
          <a:extLst>
            <a:ext uri="{FF2B5EF4-FFF2-40B4-BE49-F238E27FC236}">
              <a16:creationId xmlns:a16="http://schemas.microsoft.com/office/drawing/2014/main" id="{BEC7FF7D-3E4C-4B96-8E76-C9E24827B7DD}"/>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6" name="直線コネクタ 245">
          <a:extLst>
            <a:ext uri="{FF2B5EF4-FFF2-40B4-BE49-F238E27FC236}">
              <a16:creationId xmlns:a16="http://schemas.microsoft.com/office/drawing/2014/main" id="{8EA14DB6-56E0-46E0-A236-6DFEB855EACE}"/>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7" name="テキスト ボックス 246">
          <a:extLst>
            <a:ext uri="{FF2B5EF4-FFF2-40B4-BE49-F238E27FC236}">
              <a16:creationId xmlns:a16="http://schemas.microsoft.com/office/drawing/2014/main" id="{D69F0577-EE88-4155-B2BA-23CF8A1CB7D3}"/>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8" name="直線コネクタ 247">
          <a:extLst>
            <a:ext uri="{FF2B5EF4-FFF2-40B4-BE49-F238E27FC236}">
              <a16:creationId xmlns:a16="http://schemas.microsoft.com/office/drawing/2014/main" id="{1A69C587-2576-4013-96DF-85932CB718BF}"/>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9" name="テキスト ボックス 248">
          <a:extLst>
            <a:ext uri="{FF2B5EF4-FFF2-40B4-BE49-F238E27FC236}">
              <a16:creationId xmlns:a16="http://schemas.microsoft.com/office/drawing/2014/main" id="{BCF4D063-C857-4A00-ABAD-58DBA4539AE4}"/>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a:extLst>
            <a:ext uri="{FF2B5EF4-FFF2-40B4-BE49-F238E27FC236}">
              <a16:creationId xmlns:a16="http://schemas.microsoft.com/office/drawing/2014/main" id="{214E9159-18F4-41C2-AD3C-0F3B92DABB39}"/>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a:extLst>
            <a:ext uri="{FF2B5EF4-FFF2-40B4-BE49-F238E27FC236}">
              <a16:creationId xmlns:a16="http://schemas.microsoft.com/office/drawing/2014/main" id="{98F78853-9EA3-4893-8015-AA4609F5AC25}"/>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a:extLst>
            <a:ext uri="{FF2B5EF4-FFF2-40B4-BE49-F238E27FC236}">
              <a16:creationId xmlns:a16="http://schemas.microsoft.com/office/drawing/2014/main" id="{D23B608A-0529-485A-9D6F-03FA894AFC93}"/>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4234</xdr:rowOff>
    </xdr:from>
    <xdr:to>
      <xdr:col>81</xdr:col>
      <xdr:colOff>44450</xdr:colOff>
      <xdr:row>89</xdr:row>
      <xdr:rowOff>150284</xdr:rowOff>
    </xdr:to>
    <xdr:cxnSp macro="">
      <xdr:nvCxnSpPr>
        <xdr:cNvPr id="253" name="直線コネクタ 252">
          <a:extLst>
            <a:ext uri="{FF2B5EF4-FFF2-40B4-BE49-F238E27FC236}">
              <a16:creationId xmlns:a16="http://schemas.microsoft.com/office/drawing/2014/main" id="{092885C7-671D-4803-B96F-CA186E6D7E63}"/>
            </a:ext>
          </a:extLst>
        </xdr:cNvPr>
        <xdr:cNvCxnSpPr/>
      </xdr:nvCxnSpPr>
      <xdr:spPr>
        <a:xfrm flipV="1">
          <a:off x="17018000" y="13720234"/>
          <a:ext cx="0" cy="16891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122361</xdr:rowOff>
    </xdr:from>
    <xdr:ext cx="762000" cy="259045"/>
    <xdr:sp macro="" textlink="">
      <xdr:nvSpPr>
        <xdr:cNvPr id="254" name="給与水準   （国との比較）最小値テキスト">
          <a:extLst>
            <a:ext uri="{FF2B5EF4-FFF2-40B4-BE49-F238E27FC236}">
              <a16:creationId xmlns:a16="http://schemas.microsoft.com/office/drawing/2014/main" id="{02F892F4-A9B0-4911-8FB0-7652955B12E8}"/>
            </a:ext>
          </a:extLst>
        </xdr:cNvPr>
        <xdr:cNvSpPr txBox="1"/>
      </xdr:nvSpPr>
      <xdr:spPr>
        <a:xfrm>
          <a:off x="17106900" y="15381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150284</xdr:rowOff>
    </xdr:from>
    <xdr:to>
      <xdr:col>81</xdr:col>
      <xdr:colOff>133350</xdr:colOff>
      <xdr:row>89</xdr:row>
      <xdr:rowOff>150284</xdr:rowOff>
    </xdr:to>
    <xdr:cxnSp macro="">
      <xdr:nvCxnSpPr>
        <xdr:cNvPr id="255" name="直線コネクタ 254">
          <a:extLst>
            <a:ext uri="{FF2B5EF4-FFF2-40B4-BE49-F238E27FC236}">
              <a16:creationId xmlns:a16="http://schemas.microsoft.com/office/drawing/2014/main" id="{2804E505-237A-4AB8-9921-C7669CEFA274}"/>
            </a:ext>
          </a:extLst>
        </xdr:cNvPr>
        <xdr:cNvCxnSpPr/>
      </xdr:nvCxnSpPr>
      <xdr:spPr>
        <a:xfrm>
          <a:off x="16929100" y="154093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90611</xdr:rowOff>
    </xdr:from>
    <xdr:ext cx="762000" cy="259045"/>
    <xdr:sp macro="" textlink="">
      <xdr:nvSpPr>
        <xdr:cNvPr id="256" name="給与水準   （国との比較）最大値テキスト">
          <a:extLst>
            <a:ext uri="{FF2B5EF4-FFF2-40B4-BE49-F238E27FC236}">
              <a16:creationId xmlns:a16="http://schemas.microsoft.com/office/drawing/2014/main" id="{34327B94-35A8-475E-A71A-10E6F126C215}"/>
            </a:ext>
          </a:extLst>
        </xdr:cNvPr>
        <xdr:cNvSpPr txBox="1"/>
      </xdr:nvSpPr>
      <xdr:spPr>
        <a:xfrm>
          <a:off x="17106900" y="13463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4234</xdr:rowOff>
    </xdr:from>
    <xdr:to>
      <xdr:col>81</xdr:col>
      <xdr:colOff>133350</xdr:colOff>
      <xdr:row>80</xdr:row>
      <xdr:rowOff>4234</xdr:rowOff>
    </xdr:to>
    <xdr:cxnSp macro="">
      <xdr:nvCxnSpPr>
        <xdr:cNvPr id="257" name="直線コネクタ 256">
          <a:extLst>
            <a:ext uri="{FF2B5EF4-FFF2-40B4-BE49-F238E27FC236}">
              <a16:creationId xmlns:a16="http://schemas.microsoft.com/office/drawing/2014/main" id="{C6458D19-BF38-46A3-A75E-FD236A8110DF}"/>
            </a:ext>
          </a:extLst>
        </xdr:cNvPr>
        <xdr:cNvCxnSpPr/>
      </xdr:nvCxnSpPr>
      <xdr:spPr>
        <a:xfrm>
          <a:off x="16929100" y="13720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165805</xdr:rowOff>
    </xdr:from>
    <xdr:to>
      <xdr:col>81</xdr:col>
      <xdr:colOff>44450</xdr:colOff>
      <xdr:row>86</xdr:row>
      <xdr:rowOff>7761</xdr:rowOff>
    </xdr:to>
    <xdr:cxnSp macro="">
      <xdr:nvCxnSpPr>
        <xdr:cNvPr id="258" name="直線コネクタ 257">
          <a:extLst>
            <a:ext uri="{FF2B5EF4-FFF2-40B4-BE49-F238E27FC236}">
              <a16:creationId xmlns:a16="http://schemas.microsoft.com/office/drawing/2014/main" id="{C76D16BD-767B-4CBB-80C2-2EE06DB02A6F}"/>
            </a:ext>
          </a:extLst>
        </xdr:cNvPr>
        <xdr:cNvCxnSpPr/>
      </xdr:nvCxnSpPr>
      <xdr:spPr>
        <a:xfrm flipV="1">
          <a:off x="16179800" y="14739055"/>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140705</xdr:rowOff>
    </xdr:from>
    <xdr:ext cx="762000" cy="259045"/>
    <xdr:sp macro="" textlink="">
      <xdr:nvSpPr>
        <xdr:cNvPr id="259" name="給与水準   （国との比較）平均値テキスト">
          <a:extLst>
            <a:ext uri="{FF2B5EF4-FFF2-40B4-BE49-F238E27FC236}">
              <a16:creationId xmlns:a16="http://schemas.microsoft.com/office/drawing/2014/main" id="{472C846B-12CA-438A-A7ED-3F0502B3856B}"/>
            </a:ext>
          </a:extLst>
        </xdr:cNvPr>
        <xdr:cNvSpPr txBox="1"/>
      </xdr:nvSpPr>
      <xdr:spPr>
        <a:xfrm>
          <a:off x="17106900" y="1471395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168628</xdr:rowOff>
    </xdr:from>
    <xdr:to>
      <xdr:col>81</xdr:col>
      <xdr:colOff>95250</xdr:colOff>
      <xdr:row>86</xdr:row>
      <xdr:rowOff>98778</xdr:rowOff>
    </xdr:to>
    <xdr:sp macro="" textlink="">
      <xdr:nvSpPr>
        <xdr:cNvPr id="260" name="フローチャート: 判断 259">
          <a:extLst>
            <a:ext uri="{FF2B5EF4-FFF2-40B4-BE49-F238E27FC236}">
              <a16:creationId xmlns:a16="http://schemas.microsoft.com/office/drawing/2014/main" id="{B2A88703-B8EA-4698-9789-329F78E4BEE5}"/>
            </a:ext>
          </a:extLst>
        </xdr:cNvPr>
        <xdr:cNvSpPr/>
      </xdr:nvSpPr>
      <xdr:spPr>
        <a:xfrm>
          <a:off x="16967200" y="14741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125589</xdr:rowOff>
    </xdr:from>
    <xdr:to>
      <xdr:col>77</xdr:col>
      <xdr:colOff>44450</xdr:colOff>
      <xdr:row>86</xdr:row>
      <xdr:rowOff>7761</xdr:rowOff>
    </xdr:to>
    <xdr:cxnSp macro="">
      <xdr:nvCxnSpPr>
        <xdr:cNvPr id="261" name="直線コネクタ 260">
          <a:extLst>
            <a:ext uri="{FF2B5EF4-FFF2-40B4-BE49-F238E27FC236}">
              <a16:creationId xmlns:a16="http://schemas.microsoft.com/office/drawing/2014/main" id="{6CFA3656-3B83-4504-8778-8077B772740F}"/>
            </a:ext>
          </a:extLst>
        </xdr:cNvPr>
        <xdr:cNvCxnSpPr/>
      </xdr:nvCxnSpPr>
      <xdr:spPr>
        <a:xfrm>
          <a:off x="15290800" y="14698839"/>
          <a:ext cx="8890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10584</xdr:rowOff>
    </xdr:from>
    <xdr:to>
      <xdr:col>77</xdr:col>
      <xdr:colOff>95250</xdr:colOff>
      <xdr:row>86</xdr:row>
      <xdr:rowOff>112184</xdr:rowOff>
    </xdr:to>
    <xdr:sp macro="" textlink="">
      <xdr:nvSpPr>
        <xdr:cNvPr id="262" name="フローチャート: 判断 261">
          <a:extLst>
            <a:ext uri="{FF2B5EF4-FFF2-40B4-BE49-F238E27FC236}">
              <a16:creationId xmlns:a16="http://schemas.microsoft.com/office/drawing/2014/main" id="{9890A6C6-143A-4064-9673-ECAF0D303203}"/>
            </a:ext>
          </a:extLst>
        </xdr:cNvPr>
        <xdr:cNvSpPr/>
      </xdr:nvSpPr>
      <xdr:spPr>
        <a:xfrm>
          <a:off x="16129000" y="14755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96961</xdr:rowOff>
    </xdr:from>
    <xdr:ext cx="736600" cy="259045"/>
    <xdr:sp macro="" textlink="">
      <xdr:nvSpPr>
        <xdr:cNvPr id="263" name="テキスト ボックス 262">
          <a:extLst>
            <a:ext uri="{FF2B5EF4-FFF2-40B4-BE49-F238E27FC236}">
              <a16:creationId xmlns:a16="http://schemas.microsoft.com/office/drawing/2014/main" id="{60F3D17C-208C-4898-BA68-AB4ADB4E2714}"/>
            </a:ext>
          </a:extLst>
        </xdr:cNvPr>
        <xdr:cNvSpPr txBox="1"/>
      </xdr:nvSpPr>
      <xdr:spPr>
        <a:xfrm>
          <a:off x="15798800" y="148416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125589</xdr:rowOff>
    </xdr:from>
    <xdr:to>
      <xdr:col>72</xdr:col>
      <xdr:colOff>203200</xdr:colOff>
      <xdr:row>86</xdr:row>
      <xdr:rowOff>7761</xdr:rowOff>
    </xdr:to>
    <xdr:cxnSp macro="">
      <xdr:nvCxnSpPr>
        <xdr:cNvPr id="264" name="直線コネクタ 263">
          <a:extLst>
            <a:ext uri="{FF2B5EF4-FFF2-40B4-BE49-F238E27FC236}">
              <a16:creationId xmlns:a16="http://schemas.microsoft.com/office/drawing/2014/main" id="{028D6957-0828-41FF-9A15-DD39A5E3A00D}"/>
            </a:ext>
          </a:extLst>
        </xdr:cNvPr>
        <xdr:cNvCxnSpPr/>
      </xdr:nvCxnSpPr>
      <xdr:spPr>
        <a:xfrm flipV="1">
          <a:off x="14401800" y="14698839"/>
          <a:ext cx="8890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37395</xdr:rowOff>
    </xdr:from>
    <xdr:to>
      <xdr:col>73</xdr:col>
      <xdr:colOff>44450</xdr:colOff>
      <xdr:row>86</xdr:row>
      <xdr:rowOff>138995</xdr:rowOff>
    </xdr:to>
    <xdr:sp macro="" textlink="">
      <xdr:nvSpPr>
        <xdr:cNvPr id="265" name="フローチャート: 判断 264">
          <a:extLst>
            <a:ext uri="{FF2B5EF4-FFF2-40B4-BE49-F238E27FC236}">
              <a16:creationId xmlns:a16="http://schemas.microsoft.com/office/drawing/2014/main" id="{8945D97C-E1CF-4EB6-95E9-538ABCC9BC7D}"/>
            </a:ext>
          </a:extLst>
        </xdr:cNvPr>
        <xdr:cNvSpPr/>
      </xdr:nvSpPr>
      <xdr:spPr>
        <a:xfrm>
          <a:off x="15240000" y="1478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123772</xdr:rowOff>
    </xdr:from>
    <xdr:ext cx="762000" cy="259045"/>
    <xdr:sp macro="" textlink="">
      <xdr:nvSpPr>
        <xdr:cNvPr id="266" name="テキスト ボックス 265">
          <a:extLst>
            <a:ext uri="{FF2B5EF4-FFF2-40B4-BE49-F238E27FC236}">
              <a16:creationId xmlns:a16="http://schemas.microsoft.com/office/drawing/2014/main" id="{54F32A4D-34A8-492C-BA45-B5BEB6B90719}"/>
            </a:ext>
          </a:extLst>
        </xdr:cNvPr>
        <xdr:cNvSpPr txBox="1"/>
      </xdr:nvSpPr>
      <xdr:spPr>
        <a:xfrm>
          <a:off x="14909800" y="1486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7761</xdr:rowOff>
    </xdr:from>
    <xdr:to>
      <xdr:col>68</xdr:col>
      <xdr:colOff>152400</xdr:colOff>
      <xdr:row>86</xdr:row>
      <xdr:rowOff>34572</xdr:rowOff>
    </xdr:to>
    <xdr:cxnSp macro="">
      <xdr:nvCxnSpPr>
        <xdr:cNvPr id="267" name="直線コネクタ 266">
          <a:extLst>
            <a:ext uri="{FF2B5EF4-FFF2-40B4-BE49-F238E27FC236}">
              <a16:creationId xmlns:a16="http://schemas.microsoft.com/office/drawing/2014/main" id="{5F1E7F52-4540-4A02-86F5-13B2CD3D4A5D}"/>
            </a:ext>
          </a:extLst>
        </xdr:cNvPr>
        <xdr:cNvCxnSpPr/>
      </xdr:nvCxnSpPr>
      <xdr:spPr>
        <a:xfrm flipV="1">
          <a:off x="13512800" y="14752461"/>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23989</xdr:rowOff>
    </xdr:from>
    <xdr:to>
      <xdr:col>68</xdr:col>
      <xdr:colOff>203200</xdr:colOff>
      <xdr:row>86</xdr:row>
      <xdr:rowOff>125589</xdr:rowOff>
    </xdr:to>
    <xdr:sp macro="" textlink="">
      <xdr:nvSpPr>
        <xdr:cNvPr id="268" name="フローチャート: 判断 267">
          <a:extLst>
            <a:ext uri="{FF2B5EF4-FFF2-40B4-BE49-F238E27FC236}">
              <a16:creationId xmlns:a16="http://schemas.microsoft.com/office/drawing/2014/main" id="{3BE76D0F-BF33-4F17-A34C-DC297A360535}"/>
            </a:ext>
          </a:extLst>
        </xdr:cNvPr>
        <xdr:cNvSpPr/>
      </xdr:nvSpPr>
      <xdr:spPr>
        <a:xfrm>
          <a:off x="14351000" y="1476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110366</xdr:rowOff>
    </xdr:from>
    <xdr:ext cx="762000" cy="259045"/>
    <xdr:sp macro="" textlink="">
      <xdr:nvSpPr>
        <xdr:cNvPr id="269" name="テキスト ボックス 268">
          <a:extLst>
            <a:ext uri="{FF2B5EF4-FFF2-40B4-BE49-F238E27FC236}">
              <a16:creationId xmlns:a16="http://schemas.microsoft.com/office/drawing/2014/main" id="{1661B5F0-5CD7-4358-8E15-8E28CB94AD38}"/>
            </a:ext>
          </a:extLst>
        </xdr:cNvPr>
        <xdr:cNvSpPr txBox="1"/>
      </xdr:nvSpPr>
      <xdr:spPr>
        <a:xfrm>
          <a:off x="14020800" y="14855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37395</xdr:rowOff>
    </xdr:from>
    <xdr:to>
      <xdr:col>64</xdr:col>
      <xdr:colOff>152400</xdr:colOff>
      <xdr:row>86</xdr:row>
      <xdr:rowOff>138995</xdr:rowOff>
    </xdr:to>
    <xdr:sp macro="" textlink="">
      <xdr:nvSpPr>
        <xdr:cNvPr id="270" name="フローチャート: 判断 269">
          <a:extLst>
            <a:ext uri="{FF2B5EF4-FFF2-40B4-BE49-F238E27FC236}">
              <a16:creationId xmlns:a16="http://schemas.microsoft.com/office/drawing/2014/main" id="{BF787E48-63F9-4D6F-95AA-24E8F22A4C76}"/>
            </a:ext>
          </a:extLst>
        </xdr:cNvPr>
        <xdr:cNvSpPr/>
      </xdr:nvSpPr>
      <xdr:spPr>
        <a:xfrm>
          <a:off x="13462000" y="1478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123772</xdr:rowOff>
    </xdr:from>
    <xdr:ext cx="762000" cy="259045"/>
    <xdr:sp macro="" textlink="">
      <xdr:nvSpPr>
        <xdr:cNvPr id="271" name="テキスト ボックス 270">
          <a:extLst>
            <a:ext uri="{FF2B5EF4-FFF2-40B4-BE49-F238E27FC236}">
              <a16:creationId xmlns:a16="http://schemas.microsoft.com/office/drawing/2014/main" id="{198F209D-6165-4A01-8357-1D167D2FD49D}"/>
            </a:ext>
          </a:extLst>
        </xdr:cNvPr>
        <xdr:cNvSpPr txBox="1"/>
      </xdr:nvSpPr>
      <xdr:spPr>
        <a:xfrm>
          <a:off x="13131800" y="1486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DF4D7F01-0FB8-429F-851D-8FBD3AEF56C3}"/>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17BC100D-D0C3-4E8A-8EC9-451940840531}"/>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33C87E6A-488A-489E-9791-8C9DA6B76857}"/>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DAB0D8A5-7992-4595-9B74-4E8E4A066788}"/>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70FC817F-331B-4418-852D-FE19CCA7DB8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115005</xdr:rowOff>
    </xdr:from>
    <xdr:to>
      <xdr:col>81</xdr:col>
      <xdr:colOff>95250</xdr:colOff>
      <xdr:row>86</xdr:row>
      <xdr:rowOff>45155</xdr:rowOff>
    </xdr:to>
    <xdr:sp macro="" textlink="">
      <xdr:nvSpPr>
        <xdr:cNvPr id="277" name="楕円 276">
          <a:extLst>
            <a:ext uri="{FF2B5EF4-FFF2-40B4-BE49-F238E27FC236}">
              <a16:creationId xmlns:a16="http://schemas.microsoft.com/office/drawing/2014/main" id="{C24F3100-EFD6-4774-BA0E-9D4639F6645A}"/>
            </a:ext>
          </a:extLst>
        </xdr:cNvPr>
        <xdr:cNvSpPr/>
      </xdr:nvSpPr>
      <xdr:spPr>
        <a:xfrm>
          <a:off x="16967200" y="1468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131532</xdr:rowOff>
    </xdr:from>
    <xdr:ext cx="762000" cy="259045"/>
    <xdr:sp macro="" textlink="">
      <xdr:nvSpPr>
        <xdr:cNvPr id="278" name="給与水準   （国との比較）該当値テキスト">
          <a:extLst>
            <a:ext uri="{FF2B5EF4-FFF2-40B4-BE49-F238E27FC236}">
              <a16:creationId xmlns:a16="http://schemas.microsoft.com/office/drawing/2014/main" id="{94677535-98C4-4F0F-B0F7-CC7460DD73BE}"/>
            </a:ext>
          </a:extLst>
        </xdr:cNvPr>
        <xdr:cNvSpPr txBox="1"/>
      </xdr:nvSpPr>
      <xdr:spPr>
        <a:xfrm>
          <a:off x="17106900" y="14533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128411</xdr:rowOff>
    </xdr:from>
    <xdr:to>
      <xdr:col>77</xdr:col>
      <xdr:colOff>95250</xdr:colOff>
      <xdr:row>86</xdr:row>
      <xdr:rowOff>58561</xdr:rowOff>
    </xdr:to>
    <xdr:sp macro="" textlink="">
      <xdr:nvSpPr>
        <xdr:cNvPr id="279" name="楕円 278">
          <a:extLst>
            <a:ext uri="{FF2B5EF4-FFF2-40B4-BE49-F238E27FC236}">
              <a16:creationId xmlns:a16="http://schemas.microsoft.com/office/drawing/2014/main" id="{CFF9F105-D97F-495E-A813-5984D25FB208}"/>
            </a:ext>
          </a:extLst>
        </xdr:cNvPr>
        <xdr:cNvSpPr/>
      </xdr:nvSpPr>
      <xdr:spPr>
        <a:xfrm>
          <a:off x="16129000" y="1470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68738</xdr:rowOff>
    </xdr:from>
    <xdr:ext cx="736600" cy="259045"/>
    <xdr:sp macro="" textlink="">
      <xdr:nvSpPr>
        <xdr:cNvPr id="280" name="テキスト ボックス 279">
          <a:extLst>
            <a:ext uri="{FF2B5EF4-FFF2-40B4-BE49-F238E27FC236}">
              <a16:creationId xmlns:a16="http://schemas.microsoft.com/office/drawing/2014/main" id="{6DB60131-5271-45C3-BD74-2BF0D474F0DF}"/>
            </a:ext>
          </a:extLst>
        </xdr:cNvPr>
        <xdr:cNvSpPr txBox="1"/>
      </xdr:nvSpPr>
      <xdr:spPr>
        <a:xfrm>
          <a:off x="15798800" y="144705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74789</xdr:rowOff>
    </xdr:from>
    <xdr:to>
      <xdr:col>73</xdr:col>
      <xdr:colOff>44450</xdr:colOff>
      <xdr:row>86</xdr:row>
      <xdr:rowOff>4939</xdr:rowOff>
    </xdr:to>
    <xdr:sp macro="" textlink="">
      <xdr:nvSpPr>
        <xdr:cNvPr id="281" name="楕円 280">
          <a:extLst>
            <a:ext uri="{FF2B5EF4-FFF2-40B4-BE49-F238E27FC236}">
              <a16:creationId xmlns:a16="http://schemas.microsoft.com/office/drawing/2014/main" id="{0DAFC350-5B22-4ECE-A527-6D0648BC8A11}"/>
            </a:ext>
          </a:extLst>
        </xdr:cNvPr>
        <xdr:cNvSpPr/>
      </xdr:nvSpPr>
      <xdr:spPr>
        <a:xfrm>
          <a:off x="15240000" y="14648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15116</xdr:rowOff>
    </xdr:from>
    <xdr:ext cx="762000" cy="259045"/>
    <xdr:sp macro="" textlink="">
      <xdr:nvSpPr>
        <xdr:cNvPr id="282" name="テキスト ボックス 281">
          <a:extLst>
            <a:ext uri="{FF2B5EF4-FFF2-40B4-BE49-F238E27FC236}">
              <a16:creationId xmlns:a16="http://schemas.microsoft.com/office/drawing/2014/main" id="{7AAC0C37-6DB5-43B3-858C-4528BF27541F}"/>
            </a:ext>
          </a:extLst>
        </xdr:cNvPr>
        <xdr:cNvSpPr txBox="1"/>
      </xdr:nvSpPr>
      <xdr:spPr>
        <a:xfrm>
          <a:off x="14909800" y="14416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128411</xdr:rowOff>
    </xdr:from>
    <xdr:to>
      <xdr:col>68</xdr:col>
      <xdr:colOff>203200</xdr:colOff>
      <xdr:row>86</xdr:row>
      <xdr:rowOff>58561</xdr:rowOff>
    </xdr:to>
    <xdr:sp macro="" textlink="">
      <xdr:nvSpPr>
        <xdr:cNvPr id="283" name="楕円 282">
          <a:extLst>
            <a:ext uri="{FF2B5EF4-FFF2-40B4-BE49-F238E27FC236}">
              <a16:creationId xmlns:a16="http://schemas.microsoft.com/office/drawing/2014/main" id="{3E9D3A7D-CDCD-4AF2-82A6-6DD55212DE2A}"/>
            </a:ext>
          </a:extLst>
        </xdr:cNvPr>
        <xdr:cNvSpPr/>
      </xdr:nvSpPr>
      <xdr:spPr>
        <a:xfrm>
          <a:off x="14351000" y="1470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68738</xdr:rowOff>
    </xdr:from>
    <xdr:ext cx="762000" cy="259045"/>
    <xdr:sp macro="" textlink="">
      <xdr:nvSpPr>
        <xdr:cNvPr id="284" name="テキスト ボックス 283">
          <a:extLst>
            <a:ext uri="{FF2B5EF4-FFF2-40B4-BE49-F238E27FC236}">
              <a16:creationId xmlns:a16="http://schemas.microsoft.com/office/drawing/2014/main" id="{A9777931-895A-443A-95C6-9A2FFCA4916C}"/>
            </a:ext>
          </a:extLst>
        </xdr:cNvPr>
        <xdr:cNvSpPr txBox="1"/>
      </xdr:nvSpPr>
      <xdr:spPr>
        <a:xfrm>
          <a:off x="14020800" y="14470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155222</xdr:rowOff>
    </xdr:from>
    <xdr:to>
      <xdr:col>64</xdr:col>
      <xdr:colOff>152400</xdr:colOff>
      <xdr:row>86</xdr:row>
      <xdr:rowOff>85372</xdr:rowOff>
    </xdr:to>
    <xdr:sp macro="" textlink="">
      <xdr:nvSpPr>
        <xdr:cNvPr id="285" name="楕円 284">
          <a:extLst>
            <a:ext uri="{FF2B5EF4-FFF2-40B4-BE49-F238E27FC236}">
              <a16:creationId xmlns:a16="http://schemas.microsoft.com/office/drawing/2014/main" id="{273FFD00-F29C-4B29-AB2E-BFC7A49CA0AF}"/>
            </a:ext>
          </a:extLst>
        </xdr:cNvPr>
        <xdr:cNvSpPr/>
      </xdr:nvSpPr>
      <xdr:spPr>
        <a:xfrm>
          <a:off x="13462000" y="1472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95549</xdr:rowOff>
    </xdr:from>
    <xdr:ext cx="762000" cy="259045"/>
    <xdr:sp macro="" textlink="">
      <xdr:nvSpPr>
        <xdr:cNvPr id="286" name="テキスト ボックス 285">
          <a:extLst>
            <a:ext uri="{FF2B5EF4-FFF2-40B4-BE49-F238E27FC236}">
              <a16:creationId xmlns:a16="http://schemas.microsoft.com/office/drawing/2014/main" id="{E0436CB2-B7CB-45A3-950A-1192BEB52CE6}"/>
            </a:ext>
          </a:extLst>
        </xdr:cNvPr>
        <xdr:cNvSpPr txBox="1"/>
      </xdr:nvSpPr>
      <xdr:spPr>
        <a:xfrm>
          <a:off x="13131800" y="1449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a:extLst>
            <a:ext uri="{FF2B5EF4-FFF2-40B4-BE49-F238E27FC236}">
              <a16:creationId xmlns:a16="http://schemas.microsoft.com/office/drawing/2014/main" id="{AC8C5724-CA3F-42F3-81EB-26496916F70C}"/>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a:extLst>
            <a:ext uri="{FF2B5EF4-FFF2-40B4-BE49-F238E27FC236}">
              <a16:creationId xmlns:a16="http://schemas.microsoft.com/office/drawing/2014/main" id="{8C1C6241-DD56-4520-85B4-A1CEE0DA24C4}"/>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a:extLst>
            <a:ext uri="{FF2B5EF4-FFF2-40B4-BE49-F238E27FC236}">
              <a16:creationId xmlns:a16="http://schemas.microsoft.com/office/drawing/2014/main" id="{FDF06B30-4E1B-46B4-87FC-6C488453AA6B}"/>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a:extLst>
            <a:ext uri="{FF2B5EF4-FFF2-40B4-BE49-F238E27FC236}">
              <a16:creationId xmlns:a16="http://schemas.microsoft.com/office/drawing/2014/main" id="{A95DAADF-7362-4CF2-BA89-B77F9D71F8C8}"/>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a:extLst>
            <a:ext uri="{FF2B5EF4-FFF2-40B4-BE49-F238E27FC236}">
              <a16:creationId xmlns:a16="http://schemas.microsoft.com/office/drawing/2014/main" id="{EA3FEBD9-5649-479C-AB53-B010CEF2DABA}"/>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a:extLst>
            <a:ext uri="{FF2B5EF4-FFF2-40B4-BE49-F238E27FC236}">
              <a16:creationId xmlns:a16="http://schemas.microsoft.com/office/drawing/2014/main" id="{97087353-5DBF-4B34-9E40-FBD6C4BBD577}"/>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a:extLst>
            <a:ext uri="{FF2B5EF4-FFF2-40B4-BE49-F238E27FC236}">
              <a16:creationId xmlns:a16="http://schemas.microsoft.com/office/drawing/2014/main" id="{BB89FBE3-6B2E-474A-B34D-56B06BEF3DF5}"/>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a:extLst>
            <a:ext uri="{FF2B5EF4-FFF2-40B4-BE49-F238E27FC236}">
              <a16:creationId xmlns:a16="http://schemas.microsoft.com/office/drawing/2014/main" id="{6FEC613F-F41B-499B-AB71-E697C0182B01}"/>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a:extLst>
            <a:ext uri="{FF2B5EF4-FFF2-40B4-BE49-F238E27FC236}">
              <a16:creationId xmlns:a16="http://schemas.microsoft.com/office/drawing/2014/main" id="{5A7B82EC-AF1E-41B2-9ED7-F4FB7399E8BE}"/>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a:extLst>
            <a:ext uri="{FF2B5EF4-FFF2-40B4-BE49-F238E27FC236}">
              <a16:creationId xmlns:a16="http://schemas.microsoft.com/office/drawing/2014/main" id="{3625B873-DD57-4280-84D9-71AA87A547A7}"/>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a:extLst>
            <a:ext uri="{FF2B5EF4-FFF2-40B4-BE49-F238E27FC236}">
              <a16:creationId xmlns:a16="http://schemas.microsoft.com/office/drawing/2014/main" id="{81D9BB5A-1DCD-4AFD-9830-30F5F192EAF1}"/>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a:extLst>
            <a:ext uri="{FF2B5EF4-FFF2-40B4-BE49-F238E27FC236}">
              <a16:creationId xmlns:a16="http://schemas.microsoft.com/office/drawing/2014/main" id="{4B80BA05-0771-456E-9AA8-7EDE7DD69668}"/>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a:extLst>
            <a:ext uri="{FF2B5EF4-FFF2-40B4-BE49-F238E27FC236}">
              <a16:creationId xmlns:a16="http://schemas.microsoft.com/office/drawing/2014/main" id="{A281B114-0BD2-4A51-BF9C-D38B08B0851C}"/>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定員適正化計画に基づき、退職者の不補充及び新規採用職員の採用抑制を行ったことにより、過去５年間で比較するとほぼ横ばいである。</a:t>
          </a:r>
          <a:endParaRPr lang="ja-JP" altLang="ja-JP" sz="1400">
            <a:effectLst/>
          </a:endParaRPr>
        </a:p>
        <a:p>
          <a:r>
            <a:rPr kumimoji="1" lang="ja-JP" altLang="ja-JP" sz="1100">
              <a:solidFill>
                <a:schemeClr val="dk1"/>
              </a:solidFill>
              <a:effectLst/>
              <a:latin typeface="+mn-lt"/>
              <a:ea typeface="+mn-ea"/>
              <a:cs typeface="+mn-cs"/>
            </a:rPr>
            <a:t>　今後も、同計画に基づき、類似団体平均水準程度を維持できるように努める。</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300" name="テキスト ボックス 299">
          <a:extLst>
            <a:ext uri="{FF2B5EF4-FFF2-40B4-BE49-F238E27FC236}">
              <a16:creationId xmlns:a16="http://schemas.microsoft.com/office/drawing/2014/main" id="{8C686AAA-BF5E-40A4-A178-66E7B3B0803B}"/>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a:extLst>
            <a:ext uri="{FF2B5EF4-FFF2-40B4-BE49-F238E27FC236}">
              <a16:creationId xmlns:a16="http://schemas.microsoft.com/office/drawing/2014/main" id="{B7854009-A80E-4802-BC7B-3184FE647B4F}"/>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a:extLst>
            <a:ext uri="{FF2B5EF4-FFF2-40B4-BE49-F238E27FC236}">
              <a16:creationId xmlns:a16="http://schemas.microsoft.com/office/drawing/2014/main" id="{7A5E3C33-6E52-4F59-B8EE-D0D5BBB5E619}"/>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3" name="直線コネクタ 302">
          <a:extLst>
            <a:ext uri="{FF2B5EF4-FFF2-40B4-BE49-F238E27FC236}">
              <a16:creationId xmlns:a16="http://schemas.microsoft.com/office/drawing/2014/main" id="{4E413485-D266-4316-B7C9-919C98E5B705}"/>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4" name="テキスト ボックス 303">
          <a:extLst>
            <a:ext uri="{FF2B5EF4-FFF2-40B4-BE49-F238E27FC236}">
              <a16:creationId xmlns:a16="http://schemas.microsoft.com/office/drawing/2014/main" id="{D101CAF0-B808-4918-9178-B00D1BEB7CC8}"/>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5" name="直線コネクタ 304">
          <a:extLst>
            <a:ext uri="{FF2B5EF4-FFF2-40B4-BE49-F238E27FC236}">
              <a16:creationId xmlns:a16="http://schemas.microsoft.com/office/drawing/2014/main" id="{5C473877-E13A-4AF0-AA82-7B6A0B175B21}"/>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6" name="テキスト ボックス 305">
          <a:extLst>
            <a:ext uri="{FF2B5EF4-FFF2-40B4-BE49-F238E27FC236}">
              <a16:creationId xmlns:a16="http://schemas.microsoft.com/office/drawing/2014/main" id="{0450A024-CC4B-41B7-B0C4-E29AC90C6E1D}"/>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7" name="直線コネクタ 306">
          <a:extLst>
            <a:ext uri="{FF2B5EF4-FFF2-40B4-BE49-F238E27FC236}">
              <a16:creationId xmlns:a16="http://schemas.microsoft.com/office/drawing/2014/main" id="{169E61DA-AAA1-4161-9D20-FA7D10D6860D}"/>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8" name="テキスト ボックス 307">
          <a:extLst>
            <a:ext uri="{FF2B5EF4-FFF2-40B4-BE49-F238E27FC236}">
              <a16:creationId xmlns:a16="http://schemas.microsoft.com/office/drawing/2014/main" id="{51A72AC6-040A-4605-B994-3138FC3BE74B}"/>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9" name="直線コネクタ 308">
          <a:extLst>
            <a:ext uri="{FF2B5EF4-FFF2-40B4-BE49-F238E27FC236}">
              <a16:creationId xmlns:a16="http://schemas.microsoft.com/office/drawing/2014/main" id="{D226DE83-FAB8-442E-8FEA-BC11C901E112}"/>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0" name="テキスト ボックス 309">
          <a:extLst>
            <a:ext uri="{FF2B5EF4-FFF2-40B4-BE49-F238E27FC236}">
              <a16:creationId xmlns:a16="http://schemas.microsoft.com/office/drawing/2014/main" id="{14FA4F1D-CF1B-4377-882A-6D70AA7F1638}"/>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1" name="直線コネクタ 310">
          <a:extLst>
            <a:ext uri="{FF2B5EF4-FFF2-40B4-BE49-F238E27FC236}">
              <a16:creationId xmlns:a16="http://schemas.microsoft.com/office/drawing/2014/main" id="{96888332-803F-440C-85E7-12023BA21451}"/>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2" name="テキスト ボックス 311">
          <a:extLst>
            <a:ext uri="{FF2B5EF4-FFF2-40B4-BE49-F238E27FC236}">
              <a16:creationId xmlns:a16="http://schemas.microsoft.com/office/drawing/2014/main" id="{35B0862B-C33F-4A61-B51B-B8B50C902959}"/>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3" name="直線コネクタ 312">
          <a:extLst>
            <a:ext uri="{FF2B5EF4-FFF2-40B4-BE49-F238E27FC236}">
              <a16:creationId xmlns:a16="http://schemas.microsoft.com/office/drawing/2014/main" id="{4DEC76B3-EF0A-47FC-B280-AD4A706CC2F6}"/>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4" name="テキスト ボックス 313">
          <a:extLst>
            <a:ext uri="{FF2B5EF4-FFF2-40B4-BE49-F238E27FC236}">
              <a16:creationId xmlns:a16="http://schemas.microsoft.com/office/drawing/2014/main" id="{1B151001-D386-4EA7-835A-9E2A0CB6FDF9}"/>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5" name="直線コネクタ 314">
          <a:extLst>
            <a:ext uri="{FF2B5EF4-FFF2-40B4-BE49-F238E27FC236}">
              <a16:creationId xmlns:a16="http://schemas.microsoft.com/office/drawing/2014/main" id="{7CE75D71-A162-4D1C-B4CB-0DC9B5974523}"/>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6" name="テキスト ボックス 315">
          <a:extLst>
            <a:ext uri="{FF2B5EF4-FFF2-40B4-BE49-F238E27FC236}">
              <a16:creationId xmlns:a16="http://schemas.microsoft.com/office/drawing/2014/main" id="{12949C59-40F3-4FD7-BAEC-1C8420BBDA63}"/>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7" name="定員管理の状況グラフ枠">
          <a:extLst>
            <a:ext uri="{FF2B5EF4-FFF2-40B4-BE49-F238E27FC236}">
              <a16:creationId xmlns:a16="http://schemas.microsoft.com/office/drawing/2014/main" id="{B28FED5E-B150-45FC-80E6-84273F5259D6}"/>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28182</xdr:rowOff>
    </xdr:from>
    <xdr:to>
      <xdr:col>81</xdr:col>
      <xdr:colOff>44450</xdr:colOff>
      <xdr:row>67</xdr:row>
      <xdr:rowOff>61625</xdr:rowOff>
    </xdr:to>
    <xdr:cxnSp macro="">
      <xdr:nvCxnSpPr>
        <xdr:cNvPr id="318" name="直線コネクタ 317">
          <a:extLst>
            <a:ext uri="{FF2B5EF4-FFF2-40B4-BE49-F238E27FC236}">
              <a16:creationId xmlns:a16="http://schemas.microsoft.com/office/drawing/2014/main" id="{DBC1F26C-FEFB-4A39-96D3-460606B3348B}"/>
            </a:ext>
          </a:extLst>
        </xdr:cNvPr>
        <xdr:cNvCxnSpPr/>
      </xdr:nvCxnSpPr>
      <xdr:spPr>
        <a:xfrm flipV="1">
          <a:off x="17018000" y="9972282"/>
          <a:ext cx="0" cy="15764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33702</xdr:rowOff>
    </xdr:from>
    <xdr:ext cx="762000" cy="259045"/>
    <xdr:sp macro="" textlink="">
      <xdr:nvSpPr>
        <xdr:cNvPr id="319" name="定員管理の状況最小値テキスト">
          <a:extLst>
            <a:ext uri="{FF2B5EF4-FFF2-40B4-BE49-F238E27FC236}">
              <a16:creationId xmlns:a16="http://schemas.microsoft.com/office/drawing/2014/main" id="{236D03D6-1510-48F6-BE20-604F1B6923BB}"/>
            </a:ext>
          </a:extLst>
        </xdr:cNvPr>
        <xdr:cNvSpPr txBox="1"/>
      </xdr:nvSpPr>
      <xdr:spPr>
        <a:xfrm>
          <a:off x="17106900" y="11520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61625</xdr:rowOff>
    </xdr:from>
    <xdr:to>
      <xdr:col>81</xdr:col>
      <xdr:colOff>133350</xdr:colOff>
      <xdr:row>67</xdr:row>
      <xdr:rowOff>61625</xdr:rowOff>
    </xdr:to>
    <xdr:cxnSp macro="">
      <xdr:nvCxnSpPr>
        <xdr:cNvPr id="320" name="直線コネクタ 319">
          <a:extLst>
            <a:ext uri="{FF2B5EF4-FFF2-40B4-BE49-F238E27FC236}">
              <a16:creationId xmlns:a16="http://schemas.microsoft.com/office/drawing/2014/main" id="{1FDF25DE-B01A-48DF-8775-A9EDD79DD3B4}"/>
            </a:ext>
          </a:extLst>
        </xdr:cNvPr>
        <xdr:cNvCxnSpPr/>
      </xdr:nvCxnSpPr>
      <xdr:spPr>
        <a:xfrm>
          <a:off x="16929100" y="11548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114559</xdr:rowOff>
    </xdr:from>
    <xdr:ext cx="762000" cy="259045"/>
    <xdr:sp macro="" textlink="">
      <xdr:nvSpPr>
        <xdr:cNvPr id="321" name="定員管理の状況最大値テキスト">
          <a:extLst>
            <a:ext uri="{FF2B5EF4-FFF2-40B4-BE49-F238E27FC236}">
              <a16:creationId xmlns:a16="http://schemas.microsoft.com/office/drawing/2014/main" id="{195B3932-09FC-49AE-A055-57855A3FB9F6}"/>
            </a:ext>
          </a:extLst>
        </xdr:cNvPr>
        <xdr:cNvSpPr txBox="1"/>
      </xdr:nvSpPr>
      <xdr:spPr>
        <a:xfrm>
          <a:off x="17106900" y="9715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28182</xdr:rowOff>
    </xdr:from>
    <xdr:to>
      <xdr:col>81</xdr:col>
      <xdr:colOff>133350</xdr:colOff>
      <xdr:row>58</xdr:row>
      <xdr:rowOff>28182</xdr:rowOff>
    </xdr:to>
    <xdr:cxnSp macro="">
      <xdr:nvCxnSpPr>
        <xdr:cNvPr id="322" name="直線コネクタ 321">
          <a:extLst>
            <a:ext uri="{FF2B5EF4-FFF2-40B4-BE49-F238E27FC236}">
              <a16:creationId xmlns:a16="http://schemas.microsoft.com/office/drawing/2014/main" id="{1ED29E93-5D4B-4B47-A15F-774ED58CE01E}"/>
            </a:ext>
          </a:extLst>
        </xdr:cNvPr>
        <xdr:cNvCxnSpPr/>
      </xdr:nvCxnSpPr>
      <xdr:spPr>
        <a:xfrm>
          <a:off x="16929100" y="99722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52977</xdr:rowOff>
    </xdr:from>
    <xdr:to>
      <xdr:col>81</xdr:col>
      <xdr:colOff>44450</xdr:colOff>
      <xdr:row>60</xdr:row>
      <xdr:rowOff>71362</xdr:rowOff>
    </xdr:to>
    <xdr:cxnSp macro="">
      <xdr:nvCxnSpPr>
        <xdr:cNvPr id="323" name="直線コネクタ 322">
          <a:extLst>
            <a:ext uri="{FF2B5EF4-FFF2-40B4-BE49-F238E27FC236}">
              <a16:creationId xmlns:a16="http://schemas.microsoft.com/office/drawing/2014/main" id="{C08A193B-5B82-4E14-A39F-1E862E670C04}"/>
            </a:ext>
          </a:extLst>
        </xdr:cNvPr>
        <xdr:cNvCxnSpPr/>
      </xdr:nvCxnSpPr>
      <xdr:spPr>
        <a:xfrm>
          <a:off x="16179800" y="10339977"/>
          <a:ext cx="838200" cy="18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106394</xdr:rowOff>
    </xdr:from>
    <xdr:ext cx="762000" cy="259045"/>
    <xdr:sp macro="" textlink="">
      <xdr:nvSpPr>
        <xdr:cNvPr id="324" name="定員管理の状況平均値テキスト">
          <a:extLst>
            <a:ext uri="{FF2B5EF4-FFF2-40B4-BE49-F238E27FC236}">
              <a16:creationId xmlns:a16="http://schemas.microsoft.com/office/drawing/2014/main" id="{072FD0E9-C439-480A-9824-7F799CF36A60}"/>
            </a:ext>
          </a:extLst>
        </xdr:cNvPr>
        <xdr:cNvSpPr txBox="1"/>
      </xdr:nvSpPr>
      <xdr:spPr>
        <a:xfrm>
          <a:off x="17106900" y="103933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134317</xdr:rowOff>
    </xdr:from>
    <xdr:to>
      <xdr:col>81</xdr:col>
      <xdr:colOff>95250</xdr:colOff>
      <xdr:row>61</xdr:row>
      <xdr:rowOff>64467</xdr:rowOff>
    </xdr:to>
    <xdr:sp macro="" textlink="">
      <xdr:nvSpPr>
        <xdr:cNvPr id="325" name="フローチャート: 判断 324">
          <a:extLst>
            <a:ext uri="{FF2B5EF4-FFF2-40B4-BE49-F238E27FC236}">
              <a16:creationId xmlns:a16="http://schemas.microsoft.com/office/drawing/2014/main" id="{32420C7B-DFE6-4006-A7CF-2A7AC04AB00B}"/>
            </a:ext>
          </a:extLst>
        </xdr:cNvPr>
        <xdr:cNvSpPr/>
      </xdr:nvSpPr>
      <xdr:spPr>
        <a:xfrm>
          <a:off x="16967200" y="10421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36891</xdr:rowOff>
    </xdr:from>
    <xdr:to>
      <xdr:col>77</xdr:col>
      <xdr:colOff>44450</xdr:colOff>
      <xdr:row>60</xdr:row>
      <xdr:rowOff>52977</xdr:rowOff>
    </xdr:to>
    <xdr:cxnSp macro="">
      <xdr:nvCxnSpPr>
        <xdr:cNvPr id="326" name="直線コネクタ 325">
          <a:extLst>
            <a:ext uri="{FF2B5EF4-FFF2-40B4-BE49-F238E27FC236}">
              <a16:creationId xmlns:a16="http://schemas.microsoft.com/office/drawing/2014/main" id="{8279785C-0FE7-4FDA-9A85-7B689A19CD83}"/>
            </a:ext>
          </a:extLst>
        </xdr:cNvPr>
        <xdr:cNvCxnSpPr/>
      </xdr:nvCxnSpPr>
      <xdr:spPr>
        <a:xfrm>
          <a:off x="15290800" y="10323891"/>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123976</xdr:rowOff>
    </xdr:from>
    <xdr:to>
      <xdr:col>77</xdr:col>
      <xdr:colOff>95250</xdr:colOff>
      <xdr:row>61</xdr:row>
      <xdr:rowOff>54126</xdr:rowOff>
    </xdr:to>
    <xdr:sp macro="" textlink="">
      <xdr:nvSpPr>
        <xdr:cNvPr id="327" name="フローチャート: 判断 326">
          <a:extLst>
            <a:ext uri="{FF2B5EF4-FFF2-40B4-BE49-F238E27FC236}">
              <a16:creationId xmlns:a16="http://schemas.microsoft.com/office/drawing/2014/main" id="{8C3C5807-2C94-4111-BF30-3EF9BA72714D}"/>
            </a:ext>
          </a:extLst>
        </xdr:cNvPr>
        <xdr:cNvSpPr/>
      </xdr:nvSpPr>
      <xdr:spPr>
        <a:xfrm>
          <a:off x="16129000" y="1041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38903</xdr:rowOff>
    </xdr:from>
    <xdr:ext cx="736600" cy="259045"/>
    <xdr:sp macro="" textlink="">
      <xdr:nvSpPr>
        <xdr:cNvPr id="328" name="テキスト ボックス 327">
          <a:extLst>
            <a:ext uri="{FF2B5EF4-FFF2-40B4-BE49-F238E27FC236}">
              <a16:creationId xmlns:a16="http://schemas.microsoft.com/office/drawing/2014/main" id="{5F7D13A8-1792-4E95-B521-94DA5272C31A}"/>
            </a:ext>
          </a:extLst>
        </xdr:cNvPr>
        <xdr:cNvSpPr txBox="1"/>
      </xdr:nvSpPr>
      <xdr:spPr>
        <a:xfrm>
          <a:off x="15798800" y="104973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32294</xdr:rowOff>
    </xdr:from>
    <xdr:to>
      <xdr:col>72</xdr:col>
      <xdr:colOff>203200</xdr:colOff>
      <xdr:row>60</xdr:row>
      <xdr:rowOff>36891</xdr:rowOff>
    </xdr:to>
    <xdr:cxnSp macro="">
      <xdr:nvCxnSpPr>
        <xdr:cNvPr id="329" name="直線コネクタ 328">
          <a:extLst>
            <a:ext uri="{FF2B5EF4-FFF2-40B4-BE49-F238E27FC236}">
              <a16:creationId xmlns:a16="http://schemas.microsoft.com/office/drawing/2014/main" id="{644C1560-454D-4D49-AB9E-A848E9DDB8CA}"/>
            </a:ext>
          </a:extLst>
        </xdr:cNvPr>
        <xdr:cNvCxnSpPr/>
      </xdr:nvCxnSpPr>
      <xdr:spPr>
        <a:xfrm>
          <a:off x="14401800" y="10319294"/>
          <a:ext cx="889000" cy="4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84909</xdr:rowOff>
    </xdr:from>
    <xdr:to>
      <xdr:col>73</xdr:col>
      <xdr:colOff>44450</xdr:colOff>
      <xdr:row>61</xdr:row>
      <xdr:rowOff>15059</xdr:rowOff>
    </xdr:to>
    <xdr:sp macro="" textlink="">
      <xdr:nvSpPr>
        <xdr:cNvPr id="330" name="フローチャート: 判断 329">
          <a:extLst>
            <a:ext uri="{FF2B5EF4-FFF2-40B4-BE49-F238E27FC236}">
              <a16:creationId xmlns:a16="http://schemas.microsoft.com/office/drawing/2014/main" id="{94B26B1A-4901-46F1-A963-472C11D48ED6}"/>
            </a:ext>
          </a:extLst>
        </xdr:cNvPr>
        <xdr:cNvSpPr/>
      </xdr:nvSpPr>
      <xdr:spPr>
        <a:xfrm>
          <a:off x="15240000" y="10371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171286</xdr:rowOff>
    </xdr:from>
    <xdr:ext cx="762000" cy="259045"/>
    <xdr:sp macro="" textlink="">
      <xdr:nvSpPr>
        <xdr:cNvPr id="331" name="テキスト ボックス 330">
          <a:extLst>
            <a:ext uri="{FF2B5EF4-FFF2-40B4-BE49-F238E27FC236}">
              <a16:creationId xmlns:a16="http://schemas.microsoft.com/office/drawing/2014/main" id="{54C51771-B606-4740-A171-3B0DAC1E8AFC}"/>
            </a:ext>
          </a:extLst>
        </xdr:cNvPr>
        <xdr:cNvSpPr txBox="1"/>
      </xdr:nvSpPr>
      <xdr:spPr>
        <a:xfrm>
          <a:off x="14909800" y="10458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21953</xdr:rowOff>
    </xdr:from>
    <xdr:to>
      <xdr:col>68</xdr:col>
      <xdr:colOff>152400</xdr:colOff>
      <xdr:row>60</xdr:row>
      <xdr:rowOff>32294</xdr:rowOff>
    </xdr:to>
    <xdr:cxnSp macro="">
      <xdr:nvCxnSpPr>
        <xdr:cNvPr id="332" name="直線コネクタ 331">
          <a:extLst>
            <a:ext uri="{FF2B5EF4-FFF2-40B4-BE49-F238E27FC236}">
              <a16:creationId xmlns:a16="http://schemas.microsoft.com/office/drawing/2014/main" id="{8949CFD3-A025-4DB2-89E2-B7F0121BBC0A}"/>
            </a:ext>
          </a:extLst>
        </xdr:cNvPr>
        <xdr:cNvCxnSpPr/>
      </xdr:nvCxnSpPr>
      <xdr:spPr>
        <a:xfrm>
          <a:off x="13512800" y="10308953"/>
          <a:ext cx="8890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75716</xdr:rowOff>
    </xdr:from>
    <xdr:to>
      <xdr:col>68</xdr:col>
      <xdr:colOff>203200</xdr:colOff>
      <xdr:row>61</xdr:row>
      <xdr:rowOff>5866</xdr:rowOff>
    </xdr:to>
    <xdr:sp macro="" textlink="">
      <xdr:nvSpPr>
        <xdr:cNvPr id="333" name="フローチャート: 判断 332">
          <a:extLst>
            <a:ext uri="{FF2B5EF4-FFF2-40B4-BE49-F238E27FC236}">
              <a16:creationId xmlns:a16="http://schemas.microsoft.com/office/drawing/2014/main" id="{CFB82BC7-C68C-4E21-87C0-C3E5D1ACA746}"/>
            </a:ext>
          </a:extLst>
        </xdr:cNvPr>
        <xdr:cNvSpPr/>
      </xdr:nvSpPr>
      <xdr:spPr>
        <a:xfrm>
          <a:off x="14351000" y="10362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162093</xdr:rowOff>
    </xdr:from>
    <xdr:ext cx="762000" cy="259045"/>
    <xdr:sp macro="" textlink="">
      <xdr:nvSpPr>
        <xdr:cNvPr id="334" name="テキスト ボックス 333">
          <a:extLst>
            <a:ext uri="{FF2B5EF4-FFF2-40B4-BE49-F238E27FC236}">
              <a16:creationId xmlns:a16="http://schemas.microsoft.com/office/drawing/2014/main" id="{158750A6-3DFF-4787-8F89-05F841731722}"/>
            </a:ext>
          </a:extLst>
        </xdr:cNvPr>
        <xdr:cNvSpPr txBox="1"/>
      </xdr:nvSpPr>
      <xdr:spPr>
        <a:xfrm>
          <a:off x="14020800" y="10449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63077</xdr:rowOff>
    </xdr:from>
    <xdr:to>
      <xdr:col>64</xdr:col>
      <xdr:colOff>152400</xdr:colOff>
      <xdr:row>60</xdr:row>
      <xdr:rowOff>164677</xdr:rowOff>
    </xdr:to>
    <xdr:sp macro="" textlink="">
      <xdr:nvSpPr>
        <xdr:cNvPr id="335" name="フローチャート: 判断 334">
          <a:extLst>
            <a:ext uri="{FF2B5EF4-FFF2-40B4-BE49-F238E27FC236}">
              <a16:creationId xmlns:a16="http://schemas.microsoft.com/office/drawing/2014/main" id="{E9FB4798-94CB-40BF-AAED-C087FACB1202}"/>
            </a:ext>
          </a:extLst>
        </xdr:cNvPr>
        <xdr:cNvSpPr/>
      </xdr:nvSpPr>
      <xdr:spPr>
        <a:xfrm>
          <a:off x="13462000" y="10350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149454</xdr:rowOff>
    </xdr:from>
    <xdr:ext cx="762000" cy="259045"/>
    <xdr:sp macro="" textlink="">
      <xdr:nvSpPr>
        <xdr:cNvPr id="336" name="テキスト ボックス 335">
          <a:extLst>
            <a:ext uri="{FF2B5EF4-FFF2-40B4-BE49-F238E27FC236}">
              <a16:creationId xmlns:a16="http://schemas.microsoft.com/office/drawing/2014/main" id="{F4641ECD-CFA9-4AEB-B307-2CEEA520A0AD}"/>
            </a:ext>
          </a:extLst>
        </xdr:cNvPr>
        <xdr:cNvSpPr txBox="1"/>
      </xdr:nvSpPr>
      <xdr:spPr>
        <a:xfrm>
          <a:off x="13131800" y="10436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9C59606D-70D1-4AED-B615-F6E2ED7FB585}"/>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B4A29E07-F693-4CFC-8D2E-0F433D866E75}"/>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22F91EDF-65F1-45DC-BB6C-2C1851ADCF65}"/>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C9FF99CF-3E42-4BA1-A6CC-1EE9711FBD27}"/>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604B7A0C-D5C3-49E5-B811-ABEC23CD49D6}"/>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20562</xdr:rowOff>
    </xdr:from>
    <xdr:to>
      <xdr:col>81</xdr:col>
      <xdr:colOff>95250</xdr:colOff>
      <xdr:row>60</xdr:row>
      <xdr:rowOff>122162</xdr:rowOff>
    </xdr:to>
    <xdr:sp macro="" textlink="">
      <xdr:nvSpPr>
        <xdr:cNvPr id="342" name="楕円 341">
          <a:extLst>
            <a:ext uri="{FF2B5EF4-FFF2-40B4-BE49-F238E27FC236}">
              <a16:creationId xmlns:a16="http://schemas.microsoft.com/office/drawing/2014/main" id="{26CC52F0-1C0D-4E63-A8B4-6316C94C0CAD}"/>
            </a:ext>
          </a:extLst>
        </xdr:cNvPr>
        <xdr:cNvSpPr/>
      </xdr:nvSpPr>
      <xdr:spPr>
        <a:xfrm>
          <a:off x="16967200" y="10307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37089</xdr:rowOff>
    </xdr:from>
    <xdr:ext cx="762000" cy="259045"/>
    <xdr:sp macro="" textlink="">
      <xdr:nvSpPr>
        <xdr:cNvPr id="343" name="定員管理の状況該当値テキスト">
          <a:extLst>
            <a:ext uri="{FF2B5EF4-FFF2-40B4-BE49-F238E27FC236}">
              <a16:creationId xmlns:a16="http://schemas.microsoft.com/office/drawing/2014/main" id="{79B12442-6B97-4DFF-A83B-0646A71D9DD0}"/>
            </a:ext>
          </a:extLst>
        </xdr:cNvPr>
        <xdr:cNvSpPr txBox="1"/>
      </xdr:nvSpPr>
      <xdr:spPr>
        <a:xfrm>
          <a:off x="17106900" y="10152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2177</xdr:rowOff>
    </xdr:from>
    <xdr:to>
      <xdr:col>77</xdr:col>
      <xdr:colOff>95250</xdr:colOff>
      <xdr:row>60</xdr:row>
      <xdr:rowOff>103777</xdr:rowOff>
    </xdr:to>
    <xdr:sp macro="" textlink="">
      <xdr:nvSpPr>
        <xdr:cNvPr id="344" name="楕円 343">
          <a:extLst>
            <a:ext uri="{FF2B5EF4-FFF2-40B4-BE49-F238E27FC236}">
              <a16:creationId xmlns:a16="http://schemas.microsoft.com/office/drawing/2014/main" id="{0F2E010A-6D12-48FC-9FBA-E402471975E8}"/>
            </a:ext>
          </a:extLst>
        </xdr:cNvPr>
        <xdr:cNvSpPr/>
      </xdr:nvSpPr>
      <xdr:spPr>
        <a:xfrm>
          <a:off x="16129000" y="10289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113954</xdr:rowOff>
    </xdr:from>
    <xdr:ext cx="736600" cy="259045"/>
    <xdr:sp macro="" textlink="">
      <xdr:nvSpPr>
        <xdr:cNvPr id="345" name="テキスト ボックス 344">
          <a:extLst>
            <a:ext uri="{FF2B5EF4-FFF2-40B4-BE49-F238E27FC236}">
              <a16:creationId xmlns:a16="http://schemas.microsoft.com/office/drawing/2014/main" id="{1BC15326-6813-4637-8041-6E07116DF85D}"/>
            </a:ext>
          </a:extLst>
        </xdr:cNvPr>
        <xdr:cNvSpPr txBox="1"/>
      </xdr:nvSpPr>
      <xdr:spPr>
        <a:xfrm>
          <a:off x="15798800" y="100580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157541</xdr:rowOff>
    </xdr:from>
    <xdr:to>
      <xdr:col>73</xdr:col>
      <xdr:colOff>44450</xdr:colOff>
      <xdr:row>60</xdr:row>
      <xdr:rowOff>87691</xdr:rowOff>
    </xdr:to>
    <xdr:sp macro="" textlink="">
      <xdr:nvSpPr>
        <xdr:cNvPr id="346" name="楕円 345">
          <a:extLst>
            <a:ext uri="{FF2B5EF4-FFF2-40B4-BE49-F238E27FC236}">
              <a16:creationId xmlns:a16="http://schemas.microsoft.com/office/drawing/2014/main" id="{CA3A4EBD-5940-4702-8D93-8E3DF08F7D18}"/>
            </a:ext>
          </a:extLst>
        </xdr:cNvPr>
        <xdr:cNvSpPr/>
      </xdr:nvSpPr>
      <xdr:spPr>
        <a:xfrm>
          <a:off x="15240000" y="10273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97868</xdr:rowOff>
    </xdr:from>
    <xdr:ext cx="762000" cy="259045"/>
    <xdr:sp macro="" textlink="">
      <xdr:nvSpPr>
        <xdr:cNvPr id="347" name="テキスト ボックス 346">
          <a:extLst>
            <a:ext uri="{FF2B5EF4-FFF2-40B4-BE49-F238E27FC236}">
              <a16:creationId xmlns:a16="http://schemas.microsoft.com/office/drawing/2014/main" id="{16510500-E9FE-4600-A7C2-BB7244CF9669}"/>
            </a:ext>
          </a:extLst>
        </xdr:cNvPr>
        <xdr:cNvSpPr txBox="1"/>
      </xdr:nvSpPr>
      <xdr:spPr>
        <a:xfrm>
          <a:off x="14909800" y="10041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152944</xdr:rowOff>
    </xdr:from>
    <xdr:to>
      <xdr:col>68</xdr:col>
      <xdr:colOff>203200</xdr:colOff>
      <xdr:row>60</xdr:row>
      <xdr:rowOff>83094</xdr:rowOff>
    </xdr:to>
    <xdr:sp macro="" textlink="">
      <xdr:nvSpPr>
        <xdr:cNvPr id="348" name="楕円 347">
          <a:extLst>
            <a:ext uri="{FF2B5EF4-FFF2-40B4-BE49-F238E27FC236}">
              <a16:creationId xmlns:a16="http://schemas.microsoft.com/office/drawing/2014/main" id="{8BB6C461-D109-4D19-A180-B20917AC515E}"/>
            </a:ext>
          </a:extLst>
        </xdr:cNvPr>
        <xdr:cNvSpPr/>
      </xdr:nvSpPr>
      <xdr:spPr>
        <a:xfrm>
          <a:off x="14351000" y="10268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93271</xdr:rowOff>
    </xdr:from>
    <xdr:ext cx="762000" cy="259045"/>
    <xdr:sp macro="" textlink="">
      <xdr:nvSpPr>
        <xdr:cNvPr id="349" name="テキスト ボックス 348">
          <a:extLst>
            <a:ext uri="{FF2B5EF4-FFF2-40B4-BE49-F238E27FC236}">
              <a16:creationId xmlns:a16="http://schemas.microsoft.com/office/drawing/2014/main" id="{02CB322E-A606-46B2-B7D7-F69E5BEE4E1B}"/>
            </a:ext>
          </a:extLst>
        </xdr:cNvPr>
        <xdr:cNvSpPr txBox="1"/>
      </xdr:nvSpPr>
      <xdr:spPr>
        <a:xfrm>
          <a:off x="14020800" y="10037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142603</xdr:rowOff>
    </xdr:from>
    <xdr:to>
      <xdr:col>64</xdr:col>
      <xdr:colOff>152400</xdr:colOff>
      <xdr:row>60</xdr:row>
      <xdr:rowOff>72753</xdr:rowOff>
    </xdr:to>
    <xdr:sp macro="" textlink="">
      <xdr:nvSpPr>
        <xdr:cNvPr id="350" name="楕円 349">
          <a:extLst>
            <a:ext uri="{FF2B5EF4-FFF2-40B4-BE49-F238E27FC236}">
              <a16:creationId xmlns:a16="http://schemas.microsoft.com/office/drawing/2014/main" id="{D58449C2-C109-4D6E-A286-AA92B1D45B98}"/>
            </a:ext>
          </a:extLst>
        </xdr:cNvPr>
        <xdr:cNvSpPr/>
      </xdr:nvSpPr>
      <xdr:spPr>
        <a:xfrm>
          <a:off x="13462000" y="10258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82930</xdr:rowOff>
    </xdr:from>
    <xdr:ext cx="762000" cy="259045"/>
    <xdr:sp macro="" textlink="">
      <xdr:nvSpPr>
        <xdr:cNvPr id="351" name="テキスト ボックス 350">
          <a:extLst>
            <a:ext uri="{FF2B5EF4-FFF2-40B4-BE49-F238E27FC236}">
              <a16:creationId xmlns:a16="http://schemas.microsoft.com/office/drawing/2014/main" id="{7050A390-8800-4F8A-A083-F2703A6F1266}"/>
            </a:ext>
          </a:extLst>
        </xdr:cNvPr>
        <xdr:cNvSpPr txBox="1"/>
      </xdr:nvSpPr>
      <xdr:spPr>
        <a:xfrm>
          <a:off x="13131800" y="10027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2" name="正方形/長方形 351">
          <a:extLst>
            <a:ext uri="{FF2B5EF4-FFF2-40B4-BE49-F238E27FC236}">
              <a16:creationId xmlns:a16="http://schemas.microsoft.com/office/drawing/2014/main" id="{90A4A458-17B2-4B4F-BDE0-9DD5A3398AB9}"/>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3" name="テキスト ボックス 352">
          <a:extLst>
            <a:ext uri="{FF2B5EF4-FFF2-40B4-BE49-F238E27FC236}">
              <a16:creationId xmlns:a16="http://schemas.microsoft.com/office/drawing/2014/main" id="{8D52E369-2225-4932-BF68-DF1376A84C8A}"/>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4" name="テキスト ボックス 353">
          <a:extLst>
            <a:ext uri="{FF2B5EF4-FFF2-40B4-BE49-F238E27FC236}">
              <a16:creationId xmlns:a16="http://schemas.microsoft.com/office/drawing/2014/main" id="{E248560B-C4A9-48E4-A21D-277B5772C2AA}"/>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5" name="正方形/長方形 354">
          <a:extLst>
            <a:ext uri="{FF2B5EF4-FFF2-40B4-BE49-F238E27FC236}">
              <a16:creationId xmlns:a16="http://schemas.microsoft.com/office/drawing/2014/main" id="{E2CA3DD0-D156-4411-A1C9-01AA61FBF963}"/>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6" name="正方形/長方形 355">
          <a:extLst>
            <a:ext uri="{FF2B5EF4-FFF2-40B4-BE49-F238E27FC236}">
              <a16:creationId xmlns:a16="http://schemas.microsoft.com/office/drawing/2014/main" id="{3A2CBC5B-6A59-4E42-B90E-85417124F71E}"/>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7" name="正方形/長方形 356">
          <a:extLst>
            <a:ext uri="{FF2B5EF4-FFF2-40B4-BE49-F238E27FC236}">
              <a16:creationId xmlns:a16="http://schemas.microsoft.com/office/drawing/2014/main" id="{E51F77D0-9483-4B6A-A938-D8B3DDD7DFDB}"/>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8" name="正方形/長方形 357">
          <a:extLst>
            <a:ext uri="{FF2B5EF4-FFF2-40B4-BE49-F238E27FC236}">
              <a16:creationId xmlns:a16="http://schemas.microsoft.com/office/drawing/2014/main" id="{A09154C5-7D59-4BE6-B9B6-B7718C44CB8F}"/>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9" name="正方形/長方形 358">
          <a:extLst>
            <a:ext uri="{FF2B5EF4-FFF2-40B4-BE49-F238E27FC236}">
              <a16:creationId xmlns:a16="http://schemas.microsoft.com/office/drawing/2014/main" id="{3C32BFF7-72DA-4624-8D6E-CF52C522E847}"/>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0" name="正方形/長方形 359">
          <a:extLst>
            <a:ext uri="{FF2B5EF4-FFF2-40B4-BE49-F238E27FC236}">
              <a16:creationId xmlns:a16="http://schemas.microsoft.com/office/drawing/2014/main" id="{752F4AD0-3C45-432F-8034-6860F3EA4D17}"/>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1" name="正方形/長方形 360">
          <a:extLst>
            <a:ext uri="{FF2B5EF4-FFF2-40B4-BE49-F238E27FC236}">
              <a16:creationId xmlns:a16="http://schemas.microsoft.com/office/drawing/2014/main" id="{0B642E82-8CD9-4170-99D5-26A9F83D1ECC}"/>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2" name="正方形/長方形 361">
          <a:extLst>
            <a:ext uri="{FF2B5EF4-FFF2-40B4-BE49-F238E27FC236}">
              <a16:creationId xmlns:a16="http://schemas.microsoft.com/office/drawing/2014/main" id="{19731769-E973-4F98-9607-D5E8C4B82E8D}"/>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3" name="正方形/長方形 362">
          <a:extLst>
            <a:ext uri="{FF2B5EF4-FFF2-40B4-BE49-F238E27FC236}">
              <a16:creationId xmlns:a16="http://schemas.microsoft.com/office/drawing/2014/main" id="{F1988E5E-8503-4D61-81D2-C6B03A00ED99}"/>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4" name="テキスト ボックス 363">
          <a:extLst>
            <a:ext uri="{FF2B5EF4-FFF2-40B4-BE49-F238E27FC236}">
              <a16:creationId xmlns:a16="http://schemas.microsoft.com/office/drawing/2014/main" id="{B4F87AF6-BEC2-4BD6-A09F-6766689EC7FF}"/>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類似団体平均水準より高いため、今後も振興計画、過疎計画等に基づく計画的な事業実施による起債の運用に努め、交付税算入率の高い起債を積極的に活用するなど、財政健全化を図る。</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5" name="テキスト ボックス 364">
          <a:extLst>
            <a:ext uri="{FF2B5EF4-FFF2-40B4-BE49-F238E27FC236}">
              <a16:creationId xmlns:a16="http://schemas.microsoft.com/office/drawing/2014/main" id="{81787951-1639-4DD1-9A76-24056FD59C5F}"/>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6" name="直線コネクタ 365">
          <a:extLst>
            <a:ext uri="{FF2B5EF4-FFF2-40B4-BE49-F238E27FC236}">
              <a16:creationId xmlns:a16="http://schemas.microsoft.com/office/drawing/2014/main" id="{1CE6A3EE-C986-4FCF-9348-92431E5B04F1}"/>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7" name="テキスト ボックス 366">
          <a:extLst>
            <a:ext uri="{FF2B5EF4-FFF2-40B4-BE49-F238E27FC236}">
              <a16:creationId xmlns:a16="http://schemas.microsoft.com/office/drawing/2014/main" id="{734E49B4-370F-47C2-9C2A-84AA041322A7}"/>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8" name="直線コネクタ 367">
          <a:extLst>
            <a:ext uri="{FF2B5EF4-FFF2-40B4-BE49-F238E27FC236}">
              <a16:creationId xmlns:a16="http://schemas.microsoft.com/office/drawing/2014/main" id="{52183CA3-3ECB-433A-8A3C-8830720F4374}"/>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9" name="テキスト ボックス 368">
          <a:extLst>
            <a:ext uri="{FF2B5EF4-FFF2-40B4-BE49-F238E27FC236}">
              <a16:creationId xmlns:a16="http://schemas.microsoft.com/office/drawing/2014/main" id="{91C03701-C53F-476E-B230-7F3C204A00C6}"/>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0" name="直線コネクタ 369">
          <a:extLst>
            <a:ext uri="{FF2B5EF4-FFF2-40B4-BE49-F238E27FC236}">
              <a16:creationId xmlns:a16="http://schemas.microsoft.com/office/drawing/2014/main" id="{955D1A61-6701-4BD4-8133-89B94C59A24C}"/>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1" name="テキスト ボックス 370">
          <a:extLst>
            <a:ext uri="{FF2B5EF4-FFF2-40B4-BE49-F238E27FC236}">
              <a16:creationId xmlns:a16="http://schemas.microsoft.com/office/drawing/2014/main" id="{2FB2D53D-C0D4-41DB-B876-A23D3F9833E2}"/>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2" name="直線コネクタ 371">
          <a:extLst>
            <a:ext uri="{FF2B5EF4-FFF2-40B4-BE49-F238E27FC236}">
              <a16:creationId xmlns:a16="http://schemas.microsoft.com/office/drawing/2014/main" id="{C8776532-A876-48BD-ACBF-42AC667B68BD}"/>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3" name="テキスト ボックス 372">
          <a:extLst>
            <a:ext uri="{FF2B5EF4-FFF2-40B4-BE49-F238E27FC236}">
              <a16:creationId xmlns:a16="http://schemas.microsoft.com/office/drawing/2014/main" id="{51B96345-C355-4CB7-9F55-3797FB57BC89}"/>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4" name="直線コネクタ 373">
          <a:extLst>
            <a:ext uri="{FF2B5EF4-FFF2-40B4-BE49-F238E27FC236}">
              <a16:creationId xmlns:a16="http://schemas.microsoft.com/office/drawing/2014/main" id="{027E1853-68A5-438C-BF8F-543DBC502725}"/>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5" name="テキスト ボックス 374">
          <a:extLst>
            <a:ext uri="{FF2B5EF4-FFF2-40B4-BE49-F238E27FC236}">
              <a16:creationId xmlns:a16="http://schemas.microsoft.com/office/drawing/2014/main" id="{3A6CAF2F-D3C0-4105-8470-66683069FC54}"/>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6" name="直線コネクタ 375">
          <a:extLst>
            <a:ext uri="{FF2B5EF4-FFF2-40B4-BE49-F238E27FC236}">
              <a16:creationId xmlns:a16="http://schemas.microsoft.com/office/drawing/2014/main" id="{34857658-0F10-432D-BA06-500F6343AFDF}"/>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7" name="テキスト ボックス 376">
          <a:extLst>
            <a:ext uri="{FF2B5EF4-FFF2-40B4-BE49-F238E27FC236}">
              <a16:creationId xmlns:a16="http://schemas.microsoft.com/office/drawing/2014/main" id="{7CA10382-8FA3-401A-8CED-ED301EC9AD0D}"/>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6130FFDC-6DF9-40D8-8659-B217A834201B}"/>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9232C40-A0D0-4E61-9E04-F34910521E67}"/>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81386</xdr:rowOff>
    </xdr:from>
    <xdr:to>
      <xdr:col>81</xdr:col>
      <xdr:colOff>44450</xdr:colOff>
      <xdr:row>43</xdr:row>
      <xdr:rowOff>163619</xdr:rowOff>
    </xdr:to>
    <xdr:cxnSp macro="">
      <xdr:nvCxnSpPr>
        <xdr:cNvPr id="380" name="直線コネクタ 379">
          <a:extLst>
            <a:ext uri="{FF2B5EF4-FFF2-40B4-BE49-F238E27FC236}">
              <a16:creationId xmlns:a16="http://schemas.microsoft.com/office/drawing/2014/main" id="{6732380B-99EE-4CF8-B231-6EE2539566B9}"/>
            </a:ext>
          </a:extLst>
        </xdr:cNvPr>
        <xdr:cNvCxnSpPr/>
      </xdr:nvCxnSpPr>
      <xdr:spPr>
        <a:xfrm flipV="1">
          <a:off x="17018000" y="6082136"/>
          <a:ext cx="0" cy="14538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135696</xdr:rowOff>
    </xdr:from>
    <xdr:ext cx="762000" cy="259045"/>
    <xdr:sp macro="" textlink="">
      <xdr:nvSpPr>
        <xdr:cNvPr id="381" name="公債費負担の状況最小値テキスト">
          <a:extLst>
            <a:ext uri="{FF2B5EF4-FFF2-40B4-BE49-F238E27FC236}">
              <a16:creationId xmlns:a16="http://schemas.microsoft.com/office/drawing/2014/main" id="{38F33A0C-B501-4F6C-9073-5EEAF6C935BD}"/>
            </a:ext>
          </a:extLst>
        </xdr:cNvPr>
        <xdr:cNvSpPr txBox="1"/>
      </xdr:nvSpPr>
      <xdr:spPr>
        <a:xfrm>
          <a:off x="17106900" y="7508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163619</xdr:rowOff>
    </xdr:from>
    <xdr:to>
      <xdr:col>81</xdr:col>
      <xdr:colOff>133350</xdr:colOff>
      <xdr:row>43</xdr:row>
      <xdr:rowOff>163619</xdr:rowOff>
    </xdr:to>
    <xdr:cxnSp macro="">
      <xdr:nvCxnSpPr>
        <xdr:cNvPr id="382" name="直線コネクタ 381">
          <a:extLst>
            <a:ext uri="{FF2B5EF4-FFF2-40B4-BE49-F238E27FC236}">
              <a16:creationId xmlns:a16="http://schemas.microsoft.com/office/drawing/2014/main" id="{0CDD0082-8232-4C6B-9589-FFF46F0030B3}"/>
            </a:ext>
          </a:extLst>
        </xdr:cNvPr>
        <xdr:cNvCxnSpPr/>
      </xdr:nvCxnSpPr>
      <xdr:spPr>
        <a:xfrm>
          <a:off x="16929100" y="7535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167763</xdr:rowOff>
    </xdr:from>
    <xdr:ext cx="762000" cy="259045"/>
    <xdr:sp macro="" textlink="">
      <xdr:nvSpPr>
        <xdr:cNvPr id="383" name="公債費負担の状況最大値テキスト">
          <a:extLst>
            <a:ext uri="{FF2B5EF4-FFF2-40B4-BE49-F238E27FC236}">
              <a16:creationId xmlns:a16="http://schemas.microsoft.com/office/drawing/2014/main" id="{74C0CC8A-8402-4CE9-B65B-6E3E2E15157D}"/>
            </a:ext>
          </a:extLst>
        </xdr:cNvPr>
        <xdr:cNvSpPr txBox="1"/>
      </xdr:nvSpPr>
      <xdr:spPr>
        <a:xfrm>
          <a:off x="17106900" y="5825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81386</xdr:rowOff>
    </xdr:from>
    <xdr:to>
      <xdr:col>81</xdr:col>
      <xdr:colOff>133350</xdr:colOff>
      <xdr:row>35</xdr:row>
      <xdr:rowOff>81386</xdr:rowOff>
    </xdr:to>
    <xdr:cxnSp macro="">
      <xdr:nvCxnSpPr>
        <xdr:cNvPr id="384" name="直線コネクタ 383">
          <a:extLst>
            <a:ext uri="{FF2B5EF4-FFF2-40B4-BE49-F238E27FC236}">
              <a16:creationId xmlns:a16="http://schemas.microsoft.com/office/drawing/2014/main" id="{8530C48E-B699-4EC8-A910-39C9209D7505}"/>
            </a:ext>
          </a:extLst>
        </xdr:cNvPr>
        <xdr:cNvCxnSpPr/>
      </xdr:nvCxnSpPr>
      <xdr:spPr>
        <a:xfrm>
          <a:off x="16929100" y="6082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40111</xdr:rowOff>
    </xdr:from>
    <xdr:to>
      <xdr:col>81</xdr:col>
      <xdr:colOff>44450</xdr:colOff>
      <xdr:row>37</xdr:row>
      <xdr:rowOff>40111</xdr:rowOff>
    </xdr:to>
    <xdr:cxnSp macro="">
      <xdr:nvCxnSpPr>
        <xdr:cNvPr id="385" name="直線コネクタ 384">
          <a:extLst>
            <a:ext uri="{FF2B5EF4-FFF2-40B4-BE49-F238E27FC236}">
              <a16:creationId xmlns:a16="http://schemas.microsoft.com/office/drawing/2014/main" id="{81C3A1D4-165F-4140-9A3E-711CA40F1CDE}"/>
            </a:ext>
          </a:extLst>
        </xdr:cNvPr>
        <xdr:cNvCxnSpPr/>
      </xdr:nvCxnSpPr>
      <xdr:spPr>
        <a:xfrm>
          <a:off x="16179800" y="638376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153158</xdr:rowOff>
    </xdr:from>
    <xdr:ext cx="762000" cy="259045"/>
    <xdr:sp macro="" textlink="">
      <xdr:nvSpPr>
        <xdr:cNvPr id="386" name="公債費負担の状況平均値テキスト">
          <a:extLst>
            <a:ext uri="{FF2B5EF4-FFF2-40B4-BE49-F238E27FC236}">
              <a16:creationId xmlns:a16="http://schemas.microsoft.com/office/drawing/2014/main" id="{803E9747-7B7B-4DF1-9284-23D7D586E7DE}"/>
            </a:ext>
          </a:extLst>
        </xdr:cNvPr>
        <xdr:cNvSpPr txBox="1"/>
      </xdr:nvSpPr>
      <xdr:spPr>
        <a:xfrm>
          <a:off x="17106900" y="61539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136631</xdr:rowOff>
    </xdr:from>
    <xdr:to>
      <xdr:col>81</xdr:col>
      <xdr:colOff>95250</xdr:colOff>
      <xdr:row>37</xdr:row>
      <xdr:rowOff>66781</xdr:rowOff>
    </xdr:to>
    <xdr:sp macro="" textlink="">
      <xdr:nvSpPr>
        <xdr:cNvPr id="387" name="フローチャート: 判断 386">
          <a:extLst>
            <a:ext uri="{FF2B5EF4-FFF2-40B4-BE49-F238E27FC236}">
              <a16:creationId xmlns:a16="http://schemas.microsoft.com/office/drawing/2014/main" id="{8B962524-8EB8-4648-A3A9-6F41241B5125}"/>
            </a:ext>
          </a:extLst>
        </xdr:cNvPr>
        <xdr:cNvSpPr/>
      </xdr:nvSpPr>
      <xdr:spPr>
        <a:xfrm>
          <a:off x="169672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38100</xdr:rowOff>
    </xdr:from>
    <xdr:to>
      <xdr:col>77</xdr:col>
      <xdr:colOff>44450</xdr:colOff>
      <xdr:row>37</xdr:row>
      <xdr:rowOff>40111</xdr:rowOff>
    </xdr:to>
    <xdr:cxnSp macro="">
      <xdr:nvCxnSpPr>
        <xdr:cNvPr id="388" name="直線コネクタ 387">
          <a:extLst>
            <a:ext uri="{FF2B5EF4-FFF2-40B4-BE49-F238E27FC236}">
              <a16:creationId xmlns:a16="http://schemas.microsoft.com/office/drawing/2014/main" id="{786BCE8F-7B2D-45C7-9C81-91AE41405AE3}"/>
            </a:ext>
          </a:extLst>
        </xdr:cNvPr>
        <xdr:cNvCxnSpPr/>
      </xdr:nvCxnSpPr>
      <xdr:spPr>
        <a:xfrm>
          <a:off x="15290800" y="6381750"/>
          <a:ext cx="8890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136631</xdr:rowOff>
    </xdr:from>
    <xdr:to>
      <xdr:col>77</xdr:col>
      <xdr:colOff>95250</xdr:colOff>
      <xdr:row>37</xdr:row>
      <xdr:rowOff>66781</xdr:rowOff>
    </xdr:to>
    <xdr:sp macro="" textlink="">
      <xdr:nvSpPr>
        <xdr:cNvPr id="389" name="フローチャート: 判断 388">
          <a:extLst>
            <a:ext uri="{FF2B5EF4-FFF2-40B4-BE49-F238E27FC236}">
              <a16:creationId xmlns:a16="http://schemas.microsoft.com/office/drawing/2014/main" id="{91A386A6-1027-4E98-898D-7579C0E88762}"/>
            </a:ext>
          </a:extLst>
        </xdr:cNvPr>
        <xdr:cNvSpPr/>
      </xdr:nvSpPr>
      <xdr:spPr>
        <a:xfrm>
          <a:off x="16129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76958</xdr:rowOff>
    </xdr:from>
    <xdr:ext cx="736600" cy="259045"/>
    <xdr:sp macro="" textlink="">
      <xdr:nvSpPr>
        <xdr:cNvPr id="390" name="テキスト ボックス 389">
          <a:extLst>
            <a:ext uri="{FF2B5EF4-FFF2-40B4-BE49-F238E27FC236}">
              <a16:creationId xmlns:a16="http://schemas.microsoft.com/office/drawing/2014/main" id="{0874DF8B-925C-4348-9629-5D4F194591BC}"/>
            </a:ext>
          </a:extLst>
        </xdr:cNvPr>
        <xdr:cNvSpPr txBox="1"/>
      </xdr:nvSpPr>
      <xdr:spPr>
        <a:xfrm>
          <a:off x="15798800" y="60777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38100</xdr:rowOff>
    </xdr:from>
    <xdr:to>
      <xdr:col>72</xdr:col>
      <xdr:colOff>203200</xdr:colOff>
      <xdr:row>37</xdr:row>
      <xdr:rowOff>46143</xdr:rowOff>
    </xdr:to>
    <xdr:cxnSp macro="">
      <xdr:nvCxnSpPr>
        <xdr:cNvPr id="391" name="直線コネクタ 390">
          <a:extLst>
            <a:ext uri="{FF2B5EF4-FFF2-40B4-BE49-F238E27FC236}">
              <a16:creationId xmlns:a16="http://schemas.microsoft.com/office/drawing/2014/main" id="{9BB94051-15E8-4CA3-8461-763A53D2FDFB}"/>
            </a:ext>
          </a:extLst>
        </xdr:cNvPr>
        <xdr:cNvCxnSpPr/>
      </xdr:nvCxnSpPr>
      <xdr:spPr>
        <a:xfrm flipV="1">
          <a:off x="14401800" y="6381750"/>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142663</xdr:rowOff>
    </xdr:from>
    <xdr:to>
      <xdr:col>73</xdr:col>
      <xdr:colOff>44450</xdr:colOff>
      <xdr:row>37</xdr:row>
      <xdr:rowOff>72813</xdr:rowOff>
    </xdr:to>
    <xdr:sp macro="" textlink="">
      <xdr:nvSpPr>
        <xdr:cNvPr id="392" name="フローチャート: 判断 391">
          <a:extLst>
            <a:ext uri="{FF2B5EF4-FFF2-40B4-BE49-F238E27FC236}">
              <a16:creationId xmlns:a16="http://schemas.microsoft.com/office/drawing/2014/main" id="{59E67A34-E7D0-4A0B-95EA-6703C23759AB}"/>
            </a:ext>
          </a:extLst>
        </xdr:cNvPr>
        <xdr:cNvSpPr/>
      </xdr:nvSpPr>
      <xdr:spPr>
        <a:xfrm>
          <a:off x="15240000" y="631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82990</xdr:rowOff>
    </xdr:from>
    <xdr:ext cx="762000" cy="259045"/>
    <xdr:sp macro="" textlink="">
      <xdr:nvSpPr>
        <xdr:cNvPr id="393" name="テキスト ボックス 392">
          <a:extLst>
            <a:ext uri="{FF2B5EF4-FFF2-40B4-BE49-F238E27FC236}">
              <a16:creationId xmlns:a16="http://schemas.microsoft.com/office/drawing/2014/main" id="{0E865C5B-978B-4904-A4DD-261904FF5841}"/>
            </a:ext>
          </a:extLst>
        </xdr:cNvPr>
        <xdr:cNvSpPr txBox="1"/>
      </xdr:nvSpPr>
      <xdr:spPr>
        <a:xfrm>
          <a:off x="14909800" y="6083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42122</xdr:rowOff>
    </xdr:from>
    <xdr:to>
      <xdr:col>68</xdr:col>
      <xdr:colOff>152400</xdr:colOff>
      <xdr:row>37</xdr:row>
      <xdr:rowOff>46143</xdr:rowOff>
    </xdr:to>
    <xdr:cxnSp macro="">
      <xdr:nvCxnSpPr>
        <xdr:cNvPr id="394" name="直線コネクタ 393">
          <a:extLst>
            <a:ext uri="{FF2B5EF4-FFF2-40B4-BE49-F238E27FC236}">
              <a16:creationId xmlns:a16="http://schemas.microsoft.com/office/drawing/2014/main" id="{52CE57C7-1CB8-42F5-936A-638F97BD0A0C}"/>
            </a:ext>
          </a:extLst>
        </xdr:cNvPr>
        <xdr:cNvCxnSpPr/>
      </xdr:nvCxnSpPr>
      <xdr:spPr>
        <a:xfrm>
          <a:off x="13512800" y="6385772"/>
          <a:ext cx="8890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148696</xdr:rowOff>
    </xdr:from>
    <xdr:to>
      <xdr:col>68</xdr:col>
      <xdr:colOff>203200</xdr:colOff>
      <xdr:row>37</xdr:row>
      <xdr:rowOff>78846</xdr:rowOff>
    </xdr:to>
    <xdr:sp macro="" textlink="">
      <xdr:nvSpPr>
        <xdr:cNvPr id="395" name="フローチャート: 判断 394">
          <a:extLst>
            <a:ext uri="{FF2B5EF4-FFF2-40B4-BE49-F238E27FC236}">
              <a16:creationId xmlns:a16="http://schemas.microsoft.com/office/drawing/2014/main" id="{2D4B1394-BF4D-4611-A553-89372DC841AB}"/>
            </a:ext>
          </a:extLst>
        </xdr:cNvPr>
        <xdr:cNvSpPr/>
      </xdr:nvSpPr>
      <xdr:spPr>
        <a:xfrm>
          <a:off x="14351000" y="632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89023</xdr:rowOff>
    </xdr:from>
    <xdr:ext cx="762000" cy="259045"/>
    <xdr:sp macro="" textlink="">
      <xdr:nvSpPr>
        <xdr:cNvPr id="396" name="テキスト ボックス 395">
          <a:extLst>
            <a:ext uri="{FF2B5EF4-FFF2-40B4-BE49-F238E27FC236}">
              <a16:creationId xmlns:a16="http://schemas.microsoft.com/office/drawing/2014/main" id="{5739BD50-4FF6-49AB-9194-F5DDDC8CD10D}"/>
            </a:ext>
          </a:extLst>
        </xdr:cNvPr>
        <xdr:cNvSpPr txBox="1"/>
      </xdr:nvSpPr>
      <xdr:spPr>
        <a:xfrm>
          <a:off x="14020800" y="6089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150707</xdr:rowOff>
    </xdr:from>
    <xdr:to>
      <xdr:col>64</xdr:col>
      <xdr:colOff>152400</xdr:colOff>
      <xdr:row>37</xdr:row>
      <xdr:rowOff>80857</xdr:rowOff>
    </xdr:to>
    <xdr:sp macro="" textlink="">
      <xdr:nvSpPr>
        <xdr:cNvPr id="397" name="フローチャート: 判断 396">
          <a:extLst>
            <a:ext uri="{FF2B5EF4-FFF2-40B4-BE49-F238E27FC236}">
              <a16:creationId xmlns:a16="http://schemas.microsoft.com/office/drawing/2014/main" id="{E40D4D07-835B-4FAE-9860-8F52E63B12F3}"/>
            </a:ext>
          </a:extLst>
        </xdr:cNvPr>
        <xdr:cNvSpPr/>
      </xdr:nvSpPr>
      <xdr:spPr>
        <a:xfrm>
          <a:off x="13462000" y="632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91034</xdr:rowOff>
    </xdr:from>
    <xdr:ext cx="762000" cy="259045"/>
    <xdr:sp macro="" textlink="">
      <xdr:nvSpPr>
        <xdr:cNvPr id="398" name="テキスト ボックス 397">
          <a:extLst>
            <a:ext uri="{FF2B5EF4-FFF2-40B4-BE49-F238E27FC236}">
              <a16:creationId xmlns:a16="http://schemas.microsoft.com/office/drawing/2014/main" id="{F4853FB3-7163-4E7B-B566-C24D886B652B}"/>
            </a:ext>
          </a:extLst>
        </xdr:cNvPr>
        <xdr:cNvSpPr txBox="1"/>
      </xdr:nvSpPr>
      <xdr:spPr>
        <a:xfrm>
          <a:off x="13131800" y="6091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4BB40EA5-54A2-4FCF-AE46-B023FFBA0953}"/>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9D5D7D6B-9D9D-4D69-AC62-F8C3E2F56C87}"/>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D8CDDE8-8853-4DAF-AA84-DC276E25C2F9}"/>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EA5CBA6C-4D09-44D6-B3DD-62E1D7AF5393}"/>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212D6B43-6870-47FE-929A-A65D2A26C012}"/>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160761</xdr:rowOff>
    </xdr:from>
    <xdr:to>
      <xdr:col>81</xdr:col>
      <xdr:colOff>95250</xdr:colOff>
      <xdr:row>37</xdr:row>
      <xdr:rowOff>90911</xdr:rowOff>
    </xdr:to>
    <xdr:sp macro="" textlink="">
      <xdr:nvSpPr>
        <xdr:cNvPr id="404" name="楕円 403">
          <a:extLst>
            <a:ext uri="{FF2B5EF4-FFF2-40B4-BE49-F238E27FC236}">
              <a16:creationId xmlns:a16="http://schemas.microsoft.com/office/drawing/2014/main" id="{365C181C-33BE-4960-94A7-B016DDE3F121}"/>
            </a:ext>
          </a:extLst>
        </xdr:cNvPr>
        <xdr:cNvSpPr/>
      </xdr:nvSpPr>
      <xdr:spPr>
        <a:xfrm>
          <a:off x="16967200" y="633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132838</xdr:rowOff>
    </xdr:from>
    <xdr:ext cx="762000" cy="259045"/>
    <xdr:sp macro="" textlink="">
      <xdr:nvSpPr>
        <xdr:cNvPr id="405" name="公債費負担の状況該当値テキスト">
          <a:extLst>
            <a:ext uri="{FF2B5EF4-FFF2-40B4-BE49-F238E27FC236}">
              <a16:creationId xmlns:a16="http://schemas.microsoft.com/office/drawing/2014/main" id="{89060EBB-1295-4743-B41B-E7B619C4BA96}"/>
            </a:ext>
          </a:extLst>
        </xdr:cNvPr>
        <xdr:cNvSpPr txBox="1"/>
      </xdr:nvSpPr>
      <xdr:spPr>
        <a:xfrm>
          <a:off x="17106900" y="6305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160761</xdr:rowOff>
    </xdr:from>
    <xdr:to>
      <xdr:col>77</xdr:col>
      <xdr:colOff>95250</xdr:colOff>
      <xdr:row>37</xdr:row>
      <xdr:rowOff>90911</xdr:rowOff>
    </xdr:to>
    <xdr:sp macro="" textlink="">
      <xdr:nvSpPr>
        <xdr:cNvPr id="406" name="楕円 405">
          <a:extLst>
            <a:ext uri="{FF2B5EF4-FFF2-40B4-BE49-F238E27FC236}">
              <a16:creationId xmlns:a16="http://schemas.microsoft.com/office/drawing/2014/main" id="{E41F104F-C750-4887-B5F3-D54ED1AC4310}"/>
            </a:ext>
          </a:extLst>
        </xdr:cNvPr>
        <xdr:cNvSpPr/>
      </xdr:nvSpPr>
      <xdr:spPr>
        <a:xfrm>
          <a:off x="16129000" y="633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75688</xdr:rowOff>
    </xdr:from>
    <xdr:ext cx="736600" cy="259045"/>
    <xdr:sp macro="" textlink="">
      <xdr:nvSpPr>
        <xdr:cNvPr id="407" name="テキスト ボックス 406">
          <a:extLst>
            <a:ext uri="{FF2B5EF4-FFF2-40B4-BE49-F238E27FC236}">
              <a16:creationId xmlns:a16="http://schemas.microsoft.com/office/drawing/2014/main" id="{D3C0CB7A-3D8B-47C2-AE6F-0A382C820B48}"/>
            </a:ext>
          </a:extLst>
        </xdr:cNvPr>
        <xdr:cNvSpPr txBox="1"/>
      </xdr:nvSpPr>
      <xdr:spPr>
        <a:xfrm>
          <a:off x="15798800" y="64193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158750</xdr:rowOff>
    </xdr:from>
    <xdr:to>
      <xdr:col>73</xdr:col>
      <xdr:colOff>44450</xdr:colOff>
      <xdr:row>37</xdr:row>
      <xdr:rowOff>88900</xdr:rowOff>
    </xdr:to>
    <xdr:sp macro="" textlink="">
      <xdr:nvSpPr>
        <xdr:cNvPr id="408" name="楕円 407">
          <a:extLst>
            <a:ext uri="{FF2B5EF4-FFF2-40B4-BE49-F238E27FC236}">
              <a16:creationId xmlns:a16="http://schemas.microsoft.com/office/drawing/2014/main" id="{07563925-F2AD-4C12-9B89-9C0016C6D4DE}"/>
            </a:ext>
          </a:extLst>
        </xdr:cNvPr>
        <xdr:cNvSpPr/>
      </xdr:nvSpPr>
      <xdr:spPr>
        <a:xfrm>
          <a:off x="15240000" y="633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73677</xdr:rowOff>
    </xdr:from>
    <xdr:ext cx="762000" cy="259045"/>
    <xdr:sp macro="" textlink="">
      <xdr:nvSpPr>
        <xdr:cNvPr id="409" name="テキスト ボックス 408">
          <a:extLst>
            <a:ext uri="{FF2B5EF4-FFF2-40B4-BE49-F238E27FC236}">
              <a16:creationId xmlns:a16="http://schemas.microsoft.com/office/drawing/2014/main" id="{D4CEB0CA-66F5-4624-91C5-6C5C1844A0CD}"/>
            </a:ext>
          </a:extLst>
        </xdr:cNvPr>
        <xdr:cNvSpPr txBox="1"/>
      </xdr:nvSpPr>
      <xdr:spPr>
        <a:xfrm>
          <a:off x="14909800" y="6417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166793</xdr:rowOff>
    </xdr:from>
    <xdr:to>
      <xdr:col>68</xdr:col>
      <xdr:colOff>203200</xdr:colOff>
      <xdr:row>37</xdr:row>
      <xdr:rowOff>96943</xdr:rowOff>
    </xdr:to>
    <xdr:sp macro="" textlink="">
      <xdr:nvSpPr>
        <xdr:cNvPr id="410" name="楕円 409">
          <a:extLst>
            <a:ext uri="{FF2B5EF4-FFF2-40B4-BE49-F238E27FC236}">
              <a16:creationId xmlns:a16="http://schemas.microsoft.com/office/drawing/2014/main" id="{51F78F98-0A0A-4A56-B3A5-8E01EAF5587E}"/>
            </a:ext>
          </a:extLst>
        </xdr:cNvPr>
        <xdr:cNvSpPr/>
      </xdr:nvSpPr>
      <xdr:spPr>
        <a:xfrm>
          <a:off x="14351000" y="6338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81720</xdr:rowOff>
    </xdr:from>
    <xdr:ext cx="762000" cy="259045"/>
    <xdr:sp macro="" textlink="">
      <xdr:nvSpPr>
        <xdr:cNvPr id="411" name="テキスト ボックス 410">
          <a:extLst>
            <a:ext uri="{FF2B5EF4-FFF2-40B4-BE49-F238E27FC236}">
              <a16:creationId xmlns:a16="http://schemas.microsoft.com/office/drawing/2014/main" id="{C4BB645F-9BDC-4EBD-BF8C-21028802F94C}"/>
            </a:ext>
          </a:extLst>
        </xdr:cNvPr>
        <xdr:cNvSpPr txBox="1"/>
      </xdr:nvSpPr>
      <xdr:spPr>
        <a:xfrm>
          <a:off x="14020800" y="6425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162772</xdr:rowOff>
    </xdr:from>
    <xdr:to>
      <xdr:col>64</xdr:col>
      <xdr:colOff>152400</xdr:colOff>
      <xdr:row>37</xdr:row>
      <xdr:rowOff>92922</xdr:rowOff>
    </xdr:to>
    <xdr:sp macro="" textlink="">
      <xdr:nvSpPr>
        <xdr:cNvPr id="412" name="楕円 411">
          <a:extLst>
            <a:ext uri="{FF2B5EF4-FFF2-40B4-BE49-F238E27FC236}">
              <a16:creationId xmlns:a16="http://schemas.microsoft.com/office/drawing/2014/main" id="{933D892B-9B43-4588-A6D1-3F4D6EEECDD1}"/>
            </a:ext>
          </a:extLst>
        </xdr:cNvPr>
        <xdr:cNvSpPr/>
      </xdr:nvSpPr>
      <xdr:spPr>
        <a:xfrm>
          <a:off x="13462000" y="6334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77699</xdr:rowOff>
    </xdr:from>
    <xdr:ext cx="762000" cy="259045"/>
    <xdr:sp macro="" textlink="">
      <xdr:nvSpPr>
        <xdr:cNvPr id="413" name="テキスト ボックス 412">
          <a:extLst>
            <a:ext uri="{FF2B5EF4-FFF2-40B4-BE49-F238E27FC236}">
              <a16:creationId xmlns:a16="http://schemas.microsoft.com/office/drawing/2014/main" id="{2215F8A3-BE0A-4673-8F36-170BD7EB5D75}"/>
            </a:ext>
          </a:extLst>
        </xdr:cNvPr>
        <xdr:cNvSpPr txBox="1"/>
      </xdr:nvSpPr>
      <xdr:spPr>
        <a:xfrm>
          <a:off x="13131800" y="6421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728F2CCA-55D7-4BBA-BE69-3F11895C9A1A}"/>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B5869A55-2410-4A50-9B9E-7F856FF0F3C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18C095A0-DFBA-4A04-B796-70EF9D59593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BD707F4-47EA-483E-B751-81F0B1D59697}"/>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FF43D028-E190-4C9F-8A86-50F66AA7C081}"/>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D4363FE0-C923-4359-ACB2-74EFCC9E47B6}"/>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8BF8E106-DA66-499D-81BB-5862921D4303}"/>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30DE0BA5-5998-415B-9B35-AD8935EF8299}"/>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7EBF5E7-9946-43E2-80F0-52BD1C4E74C4}"/>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7CEB665A-37AB-4191-8A4C-7E70074421C2}"/>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83B0533-C2FC-411D-B922-91ED72617AF7}"/>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547FE82C-87AA-4752-AB40-B25FC81AA397}"/>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9782362F-2DCE-4881-81CC-519F87DBF7FF}"/>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将来負担額について、地方債発行額より元利償還金が上回ったことから、地方債現在高が減少した。</a:t>
          </a:r>
          <a:endParaRPr lang="ja-JP" altLang="ja-JP" sz="1400">
            <a:effectLst/>
          </a:endParaRPr>
        </a:p>
        <a:p>
          <a:r>
            <a:rPr kumimoji="1" lang="ja-JP" altLang="ja-JP" sz="1100">
              <a:solidFill>
                <a:schemeClr val="dk1"/>
              </a:solidFill>
              <a:effectLst/>
              <a:latin typeface="+mn-lt"/>
              <a:ea typeface="+mn-ea"/>
              <a:cs typeface="+mn-cs"/>
            </a:rPr>
            <a:t>　今後も後世への負担を少しでも軽減するような新規事業の実施について精査するなどし、地方債の発行を抑制するなど財政の健全化を図る。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48962F1C-D90C-41C3-82EF-101E90C5A5D8}"/>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9C24D250-D207-4B7C-9C55-919EB61C3344}"/>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F2EF93EA-E544-4793-9428-55A0F875793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6350</xdr:rowOff>
    </xdr:from>
    <xdr:to>
      <xdr:col>85</xdr:col>
      <xdr:colOff>95250</xdr:colOff>
      <xdr:row>22</xdr:row>
      <xdr:rowOff>6350</xdr:rowOff>
    </xdr:to>
    <xdr:cxnSp macro="">
      <xdr:nvCxnSpPr>
        <xdr:cNvPr id="430" name="直線コネクタ 429">
          <a:extLst>
            <a:ext uri="{FF2B5EF4-FFF2-40B4-BE49-F238E27FC236}">
              <a16:creationId xmlns:a16="http://schemas.microsoft.com/office/drawing/2014/main" id="{96C71B84-60AF-4A4B-A757-FB6B11978682}"/>
            </a:ext>
          </a:extLst>
        </xdr:cNvPr>
        <xdr:cNvCxnSpPr/>
      </xdr:nvCxnSpPr>
      <xdr:spPr>
        <a:xfrm>
          <a:off x="12827000" y="377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35577</xdr:rowOff>
    </xdr:from>
    <xdr:ext cx="762000" cy="259045"/>
    <xdr:sp macro="" textlink="">
      <xdr:nvSpPr>
        <xdr:cNvPr id="431" name="テキスト ボックス 430">
          <a:extLst>
            <a:ext uri="{FF2B5EF4-FFF2-40B4-BE49-F238E27FC236}">
              <a16:creationId xmlns:a16="http://schemas.microsoft.com/office/drawing/2014/main" id="{DE096860-E023-4181-AD52-4C57B713051A}"/>
            </a:ext>
          </a:extLst>
        </xdr:cNvPr>
        <xdr:cNvSpPr txBox="1"/>
      </xdr:nvSpPr>
      <xdr:spPr>
        <a:xfrm>
          <a:off x="12065000" y="363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2" name="直線コネクタ 431">
          <a:extLst>
            <a:ext uri="{FF2B5EF4-FFF2-40B4-BE49-F238E27FC236}">
              <a16:creationId xmlns:a16="http://schemas.microsoft.com/office/drawing/2014/main" id="{06AE829D-6BA5-4A4B-8BF2-DA3F284A2CF8}"/>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3" name="テキスト ボックス 432">
          <a:extLst>
            <a:ext uri="{FF2B5EF4-FFF2-40B4-BE49-F238E27FC236}">
              <a16:creationId xmlns:a16="http://schemas.microsoft.com/office/drawing/2014/main" id="{E5CD658A-8712-4222-84ED-551C42FF826C}"/>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0</xdr:rowOff>
    </xdr:from>
    <xdr:to>
      <xdr:col>85</xdr:col>
      <xdr:colOff>95250</xdr:colOff>
      <xdr:row>15</xdr:row>
      <xdr:rowOff>0</xdr:rowOff>
    </xdr:to>
    <xdr:cxnSp macro="">
      <xdr:nvCxnSpPr>
        <xdr:cNvPr id="434" name="直線コネクタ 433">
          <a:extLst>
            <a:ext uri="{FF2B5EF4-FFF2-40B4-BE49-F238E27FC236}">
              <a16:creationId xmlns:a16="http://schemas.microsoft.com/office/drawing/2014/main" id="{C54BBCEE-C1A7-4F92-A1CD-BA0BBB7F7506}"/>
            </a:ext>
          </a:extLst>
        </xdr:cNvPr>
        <xdr:cNvCxnSpPr/>
      </xdr:nvCxnSpPr>
      <xdr:spPr>
        <a:xfrm>
          <a:off x="12827000" y="257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29227</xdr:rowOff>
    </xdr:from>
    <xdr:ext cx="762000" cy="259045"/>
    <xdr:sp macro="" textlink="">
      <xdr:nvSpPr>
        <xdr:cNvPr id="435" name="テキスト ボックス 434">
          <a:extLst>
            <a:ext uri="{FF2B5EF4-FFF2-40B4-BE49-F238E27FC236}">
              <a16:creationId xmlns:a16="http://schemas.microsoft.com/office/drawing/2014/main" id="{765684E8-9128-4ECA-9E60-B8CFBA84CAC4}"/>
            </a:ext>
          </a:extLst>
        </xdr:cNvPr>
        <xdr:cNvSpPr txBox="1"/>
      </xdr:nvSpPr>
      <xdr:spPr>
        <a:xfrm>
          <a:off x="12065000" y="242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8A6342C6-00B6-470B-8D7C-76262BC09E9B}"/>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F1BA14B-9EB3-4C24-8C03-C56D86B0032B}"/>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15</xdr:row>
      <xdr:rowOff>0</xdr:rowOff>
    </xdr:from>
    <xdr:to>
      <xdr:col>81</xdr:col>
      <xdr:colOff>44450</xdr:colOff>
      <xdr:row>22</xdr:row>
      <xdr:rowOff>131223</xdr:rowOff>
    </xdr:to>
    <xdr:cxnSp macro="">
      <xdr:nvCxnSpPr>
        <xdr:cNvPr id="438" name="直線コネクタ 437">
          <a:extLst>
            <a:ext uri="{FF2B5EF4-FFF2-40B4-BE49-F238E27FC236}">
              <a16:creationId xmlns:a16="http://schemas.microsoft.com/office/drawing/2014/main" id="{12361B81-B48B-4432-9C20-996C1F4CE56C}"/>
            </a:ext>
          </a:extLst>
        </xdr:cNvPr>
        <xdr:cNvCxnSpPr/>
      </xdr:nvCxnSpPr>
      <xdr:spPr>
        <a:xfrm flipV="1">
          <a:off x="17018000" y="2571750"/>
          <a:ext cx="0" cy="13313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103300</xdr:rowOff>
    </xdr:from>
    <xdr:ext cx="762000" cy="259045"/>
    <xdr:sp macro="" textlink="">
      <xdr:nvSpPr>
        <xdr:cNvPr id="439" name="将来負担の状況最小値テキスト">
          <a:extLst>
            <a:ext uri="{FF2B5EF4-FFF2-40B4-BE49-F238E27FC236}">
              <a16:creationId xmlns:a16="http://schemas.microsoft.com/office/drawing/2014/main" id="{0170E4F0-645A-4383-9179-C70D18392A8D}"/>
            </a:ext>
          </a:extLst>
        </xdr:cNvPr>
        <xdr:cNvSpPr txBox="1"/>
      </xdr:nvSpPr>
      <xdr:spPr>
        <a:xfrm>
          <a:off x="17106900" y="38752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131223</xdr:rowOff>
    </xdr:from>
    <xdr:to>
      <xdr:col>81</xdr:col>
      <xdr:colOff>133350</xdr:colOff>
      <xdr:row>22</xdr:row>
      <xdr:rowOff>131223</xdr:rowOff>
    </xdr:to>
    <xdr:cxnSp macro="">
      <xdr:nvCxnSpPr>
        <xdr:cNvPr id="440" name="直線コネクタ 439">
          <a:extLst>
            <a:ext uri="{FF2B5EF4-FFF2-40B4-BE49-F238E27FC236}">
              <a16:creationId xmlns:a16="http://schemas.microsoft.com/office/drawing/2014/main" id="{296AB31C-3E35-414C-B415-818961F1FEFC}"/>
            </a:ext>
          </a:extLst>
        </xdr:cNvPr>
        <xdr:cNvCxnSpPr/>
      </xdr:nvCxnSpPr>
      <xdr:spPr>
        <a:xfrm>
          <a:off x="16929100" y="3903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86377</xdr:rowOff>
    </xdr:from>
    <xdr:ext cx="762000" cy="259045"/>
    <xdr:sp macro="" textlink="">
      <xdr:nvSpPr>
        <xdr:cNvPr id="441" name="将来負担の状況最大値テキスト">
          <a:extLst>
            <a:ext uri="{FF2B5EF4-FFF2-40B4-BE49-F238E27FC236}">
              <a16:creationId xmlns:a16="http://schemas.microsoft.com/office/drawing/2014/main" id="{FFDE82EF-A229-468F-96BA-FA37C5A7A976}"/>
            </a:ext>
          </a:extLst>
        </xdr:cNvPr>
        <xdr:cNvSpPr txBox="1"/>
      </xdr:nvSpPr>
      <xdr:spPr>
        <a:xfrm>
          <a:off x="17106900" y="231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15</xdr:row>
      <xdr:rowOff>0</xdr:rowOff>
    </xdr:from>
    <xdr:to>
      <xdr:col>81</xdr:col>
      <xdr:colOff>133350</xdr:colOff>
      <xdr:row>15</xdr:row>
      <xdr:rowOff>0</xdr:rowOff>
    </xdr:to>
    <xdr:cxnSp macro="">
      <xdr:nvCxnSpPr>
        <xdr:cNvPr id="442" name="直線コネクタ 441">
          <a:extLst>
            <a:ext uri="{FF2B5EF4-FFF2-40B4-BE49-F238E27FC236}">
              <a16:creationId xmlns:a16="http://schemas.microsoft.com/office/drawing/2014/main" id="{314B8EBA-D0AA-42A5-A991-783FACD91B39}"/>
            </a:ext>
          </a:extLst>
        </xdr:cNvPr>
        <xdr:cNvCxnSpPr/>
      </xdr:nvCxnSpPr>
      <xdr:spPr>
        <a:xfrm>
          <a:off x="16929100" y="257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152400</xdr:colOff>
      <xdr:row>15</xdr:row>
      <xdr:rowOff>92297</xdr:rowOff>
    </xdr:from>
    <xdr:to>
      <xdr:col>72</xdr:col>
      <xdr:colOff>203200</xdr:colOff>
      <xdr:row>15</xdr:row>
      <xdr:rowOff>114014</xdr:rowOff>
    </xdr:to>
    <xdr:cxnSp macro="">
      <xdr:nvCxnSpPr>
        <xdr:cNvPr id="443" name="直線コネクタ 442">
          <a:extLst>
            <a:ext uri="{FF2B5EF4-FFF2-40B4-BE49-F238E27FC236}">
              <a16:creationId xmlns:a16="http://schemas.microsoft.com/office/drawing/2014/main" id="{00D8DAA6-B93F-47FA-9D00-0A68CB982100}"/>
            </a:ext>
          </a:extLst>
        </xdr:cNvPr>
        <xdr:cNvCxnSpPr/>
      </xdr:nvCxnSpPr>
      <xdr:spPr>
        <a:xfrm flipV="1">
          <a:off x="14401800" y="2664047"/>
          <a:ext cx="889000" cy="2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15</xdr:row>
      <xdr:rowOff>15987</xdr:rowOff>
    </xdr:from>
    <xdr:ext cx="762000" cy="259045"/>
    <xdr:sp macro="" textlink="">
      <xdr:nvSpPr>
        <xdr:cNvPr id="444" name="将来負担の状況平均値テキスト">
          <a:extLst>
            <a:ext uri="{FF2B5EF4-FFF2-40B4-BE49-F238E27FC236}">
              <a16:creationId xmlns:a16="http://schemas.microsoft.com/office/drawing/2014/main" id="{E31E5B0E-A425-4B1F-B844-9DC5AA3BCEFD}"/>
            </a:ext>
          </a:extLst>
        </xdr:cNvPr>
        <xdr:cNvSpPr txBox="1"/>
      </xdr:nvSpPr>
      <xdr:spPr>
        <a:xfrm>
          <a:off x="17106900" y="25877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43910</xdr:rowOff>
    </xdr:from>
    <xdr:to>
      <xdr:col>81</xdr:col>
      <xdr:colOff>95250</xdr:colOff>
      <xdr:row>15</xdr:row>
      <xdr:rowOff>145510</xdr:rowOff>
    </xdr:to>
    <xdr:sp macro="" textlink="">
      <xdr:nvSpPr>
        <xdr:cNvPr id="445" name="フローチャート: 判断 444">
          <a:extLst>
            <a:ext uri="{FF2B5EF4-FFF2-40B4-BE49-F238E27FC236}">
              <a16:creationId xmlns:a16="http://schemas.microsoft.com/office/drawing/2014/main" id="{CF204C25-855E-4327-BE1F-F0CE1F244C6A}"/>
            </a:ext>
          </a:extLst>
        </xdr:cNvPr>
        <xdr:cNvSpPr/>
      </xdr:nvSpPr>
      <xdr:spPr>
        <a:xfrm>
          <a:off x="16967200" y="2615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101600</xdr:colOff>
      <xdr:row>15</xdr:row>
      <xdr:rowOff>114014</xdr:rowOff>
    </xdr:from>
    <xdr:to>
      <xdr:col>68</xdr:col>
      <xdr:colOff>152400</xdr:colOff>
      <xdr:row>15</xdr:row>
      <xdr:rowOff>141161</xdr:rowOff>
    </xdr:to>
    <xdr:cxnSp macro="">
      <xdr:nvCxnSpPr>
        <xdr:cNvPr id="446" name="直線コネクタ 445">
          <a:extLst>
            <a:ext uri="{FF2B5EF4-FFF2-40B4-BE49-F238E27FC236}">
              <a16:creationId xmlns:a16="http://schemas.microsoft.com/office/drawing/2014/main" id="{2D540045-D453-4A17-9E98-55D8B0B82FC1}"/>
            </a:ext>
          </a:extLst>
        </xdr:cNvPr>
        <xdr:cNvCxnSpPr/>
      </xdr:nvCxnSpPr>
      <xdr:spPr>
        <a:xfrm flipV="1">
          <a:off x="13512800" y="2685764"/>
          <a:ext cx="889000" cy="27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101219</xdr:rowOff>
    </xdr:from>
    <xdr:to>
      <xdr:col>77</xdr:col>
      <xdr:colOff>95250</xdr:colOff>
      <xdr:row>16</xdr:row>
      <xdr:rowOff>31369</xdr:rowOff>
    </xdr:to>
    <xdr:sp macro="" textlink="">
      <xdr:nvSpPr>
        <xdr:cNvPr id="447" name="フローチャート: 判断 446">
          <a:extLst>
            <a:ext uri="{FF2B5EF4-FFF2-40B4-BE49-F238E27FC236}">
              <a16:creationId xmlns:a16="http://schemas.microsoft.com/office/drawing/2014/main" id="{8F783E99-A1A6-4870-891E-3226A38E2352}"/>
            </a:ext>
          </a:extLst>
        </xdr:cNvPr>
        <xdr:cNvSpPr/>
      </xdr:nvSpPr>
      <xdr:spPr>
        <a:xfrm>
          <a:off x="16129000" y="2672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41546</xdr:rowOff>
    </xdr:from>
    <xdr:ext cx="736600" cy="259045"/>
    <xdr:sp macro="" textlink="">
      <xdr:nvSpPr>
        <xdr:cNvPr id="448" name="テキスト ボックス 447">
          <a:extLst>
            <a:ext uri="{FF2B5EF4-FFF2-40B4-BE49-F238E27FC236}">
              <a16:creationId xmlns:a16="http://schemas.microsoft.com/office/drawing/2014/main" id="{0B8CF94D-C2AA-47F5-9B8E-1A435602A21B}"/>
            </a:ext>
          </a:extLst>
        </xdr:cNvPr>
        <xdr:cNvSpPr txBox="1"/>
      </xdr:nvSpPr>
      <xdr:spPr>
        <a:xfrm>
          <a:off x="15798800" y="24418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28099</xdr:rowOff>
    </xdr:from>
    <xdr:to>
      <xdr:col>73</xdr:col>
      <xdr:colOff>44450</xdr:colOff>
      <xdr:row>16</xdr:row>
      <xdr:rowOff>129699</xdr:rowOff>
    </xdr:to>
    <xdr:sp macro="" textlink="">
      <xdr:nvSpPr>
        <xdr:cNvPr id="449" name="フローチャート: 判断 448">
          <a:extLst>
            <a:ext uri="{FF2B5EF4-FFF2-40B4-BE49-F238E27FC236}">
              <a16:creationId xmlns:a16="http://schemas.microsoft.com/office/drawing/2014/main" id="{9B9D7B6A-CF95-47B2-AC8B-B47A5AE01CFE}"/>
            </a:ext>
          </a:extLst>
        </xdr:cNvPr>
        <xdr:cNvSpPr/>
      </xdr:nvSpPr>
      <xdr:spPr>
        <a:xfrm>
          <a:off x="15240000" y="2771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114476</xdr:rowOff>
    </xdr:from>
    <xdr:ext cx="762000" cy="259045"/>
    <xdr:sp macro="" textlink="">
      <xdr:nvSpPr>
        <xdr:cNvPr id="450" name="テキスト ボックス 449">
          <a:extLst>
            <a:ext uri="{FF2B5EF4-FFF2-40B4-BE49-F238E27FC236}">
              <a16:creationId xmlns:a16="http://schemas.microsoft.com/office/drawing/2014/main" id="{F905DF45-8C4C-4F30-976F-2663ADF108F5}"/>
            </a:ext>
          </a:extLst>
        </xdr:cNvPr>
        <xdr:cNvSpPr txBox="1"/>
      </xdr:nvSpPr>
      <xdr:spPr>
        <a:xfrm>
          <a:off x="14909800" y="2857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73946</xdr:rowOff>
    </xdr:from>
    <xdr:to>
      <xdr:col>68</xdr:col>
      <xdr:colOff>203200</xdr:colOff>
      <xdr:row>17</xdr:row>
      <xdr:rowOff>4096</xdr:rowOff>
    </xdr:to>
    <xdr:sp macro="" textlink="">
      <xdr:nvSpPr>
        <xdr:cNvPr id="451" name="フローチャート: 判断 450">
          <a:extLst>
            <a:ext uri="{FF2B5EF4-FFF2-40B4-BE49-F238E27FC236}">
              <a16:creationId xmlns:a16="http://schemas.microsoft.com/office/drawing/2014/main" id="{0D2B656C-5892-438A-9B16-07334D2A9523}"/>
            </a:ext>
          </a:extLst>
        </xdr:cNvPr>
        <xdr:cNvSpPr/>
      </xdr:nvSpPr>
      <xdr:spPr>
        <a:xfrm>
          <a:off x="14351000" y="2817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160323</xdr:rowOff>
    </xdr:from>
    <xdr:ext cx="762000" cy="259045"/>
    <xdr:sp macro="" textlink="">
      <xdr:nvSpPr>
        <xdr:cNvPr id="452" name="テキスト ボックス 451">
          <a:extLst>
            <a:ext uri="{FF2B5EF4-FFF2-40B4-BE49-F238E27FC236}">
              <a16:creationId xmlns:a16="http://schemas.microsoft.com/office/drawing/2014/main" id="{B4C5919A-698B-41BD-8BC4-83AFB0139C68}"/>
            </a:ext>
          </a:extLst>
        </xdr:cNvPr>
        <xdr:cNvSpPr txBox="1"/>
      </xdr:nvSpPr>
      <xdr:spPr>
        <a:xfrm>
          <a:off x="14020800" y="2903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67310</xdr:rowOff>
    </xdr:from>
    <xdr:to>
      <xdr:col>64</xdr:col>
      <xdr:colOff>152400</xdr:colOff>
      <xdr:row>16</xdr:row>
      <xdr:rowOff>168910</xdr:rowOff>
    </xdr:to>
    <xdr:sp macro="" textlink="">
      <xdr:nvSpPr>
        <xdr:cNvPr id="453" name="フローチャート: 判断 452">
          <a:extLst>
            <a:ext uri="{FF2B5EF4-FFF2-40B4-BE49-F238E27FC236}">
              <a16:creationId xmlns:a16="http://schemas.microsoft.com/office/drawing/2014/main" id="{49EE158A-4F48-4986-8709-21E336622A5D}"/>
            </a:ext>
          </a:extLst>
        </xdr:cNvPr>
        <xdr:cNvSpPr/>
      </xdr:nvSpPr>
      <xdr:spPr>
        <a:xfrm>
          <a:off x="13462000" y="281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153687</xdr:rowOff>
    </xdr:from>
    <xdr:ext cx="762000" cy="259045"/>
    <xdr:sp macro="" textlink="">
      <xdr:nvSpPr>
        <xdr:cNvPr id="454" name="テキスト ボックス 453">
          <a:extLst>
            <a:ext uri="{FF2B5EF4-FFF2-40B4-BE49-F238E27FC236}">
              <a16:creationId xmlns:a16="http://schemas.microsoft.com/office/drawing/2014/main" id="{315AFC87-7232-4CD8-AD4A-CFC7871054B3}"/>
            </a:ext>
          </a:extLst>
        </xdr:cNvPr>
        <xdr:cNvSpPr txBox="1"/>
      </xdr:nvSpPr>
      <xdr:spPr>
        <a:xfrm>
          <a:off x="13131800" y="2896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BABFC54F-5714-42BA-AA37-2EA3AEB86173}"/>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49C1B645-D905-4BD5-A474-7700E3134A38}"/>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8DCEFF10-767F-415E-A117-08F5FB945C6F}"/>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8DA80DB2-F87C-4CEE-AB44-2D9EA567E37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A028DB61-0B44-4A28-8F6E-4FDF327F0847}"/>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41497</xdr:rowOff>
    </xdr:from>
    <xdr:to>
      <xdr:col>73</xdr:col>
      <xdr:colOff>44450</xdr:colOff>
      <xdr:row>15</xdr:row>
      <xdr:rowOff>143097</xdr:rowOff>
    </xdr:to>
    <xdr:sp macro="" textlink="">
      <xdr:nvSpPr>
        <xdr:cNvPr id="460" name="楕円 459">
          <a:extLst>
            <a:ext uri="{FF2B5EF4-FFF2-40B4-BE49-F238E27FC236}">
              <a16:creationId xmlns:a16="http://schemas.microsoft.com/office/drawing/2014/main" id="{0D1D01EF-72D8-4B34-9105-9861CA1B81B4}"/>
            </a:ext>
          </a:extLst>
        </xdr:cNvPr>
        <xdr:cNvSpPr/>
      </xdr:nvSpPr>
      <xdr:spPr>
        <a:xfrm>
          <a:off x="15240000" y="2613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153274</xdr:rowOff>
    </xdr:from>
    <xdr:ext cx="762000" cy="259045"/>
    <xdr:sp macro="" textlink="">
      <xdr:nvSpPr>
        <xdr:cNvPr id="461" name="テキスト ボックス 460">
          <a:extLst>
            <a:ext uri="{FF2B5EF4-FFF2-40B4-BE49-F238E27FC236}">
              <a16:creationId xmlns:a16="http://schemas.microsoft.com/office/drawing/2014/main" id="{4ED8CB57-8D7B-4016-9901-7FBDEF1C57BC}"/>
            </a:ext>
          </a:extLst>
        </xdr:cNvPr>
        <xdr:cNvSpPr txBox="1"/>
      </xdr:nvSpPr>
      <xdr:spPr>
        <a:xfrm>
          <a:off x="14909800" y="2382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63214</xdr:rowOff>
    </xdr:from>
    <xdr:to>
      <xdr:col>68</xdr:col>
      <xdr:colOff>203200</xdr:colOff>
      <xdr:row>15</xdr:row>
      <xdr:rowOff>164814</xdr:rowOff>
    </xdr:to>
    <xdr:sp macro="" textlink="">
      <xdr:nvSpPr>
        <xdr:cNvPr id="462" name="楕円 461">
          <a:extLst>
            <a:ext uri="{FF2B5EF4-FFF2-40B4-BE49-F238E27FC236}">
              <a16:creationId xmlns:a16="http://schemas.microsoft.com/office/drawing/2014/main" id="{BF18CB35-21B2-488B-90E6-5465D850E390}"/>
            </a:ext>
          </a:extLst>
        </xdr:cNvPr>
        <xdr:cNvSpPr/>
      </xdr:nvSpPr>
      <xdr:spPr>
        <a:xfrm>
          <a:off x="14351000" y="2634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3541</xdr:rowOff>
    </xdr:from>
    <xdr:ext cx="762000" cy="259045"/>
    <xdr:sp macro="" textlink="">
      <xdr:nvSpPr>
        <xdr:cNvPr id="463" name="テキスト ボックス 462">
          <a:extLst>
            <a:ext uri="{FF2B5EF4-FFF2-40B4-BE49-F238E27FC236}">
              <a16:creationId xmlns:a16="http://schemas.microsoft.com/office/drawing/2014/main" id="{F42A426C-F3AB-4B11-B551-2D2D1BB84315}"/>
            </a:ext>
          </a:extLst>
        </xdr:cNvPr>
        <xdr:cNvSpPr txBox="1"/>
      </xdr:nvSpPr>
      <xdr:spPr>
        <a:xfrm>
          <a:off x="14020800" y="2403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90361</xdr:rowOff>
    </xdr:from>
    <xdr:to>
      <xdr:col>64</xdr:col>
      <xdr:colOff>152400</xdr:colOff>
      <xdr:row>16</xdr:row>
      <xdr:rowOff>20511</xdr:rowOff>
    </xdr:to>
    <xdr:sp macro="" textlink="">
      <xdr:nvSpPr>
        <xdr:cNvPr id="464" name="楕円 463">
          <a:extLst>
            <a:ext uri="{FF2B5EF4-FFF2-40B4-BE49-F238E27FC236}">
              <a16:creationId xmlns:a16="http://schemas.microsoft.com/office/drawing/2014/main" id="{87F85CEB-03A9-48AA-A3B4-D0807B64D821}"/>
            </a:ext>
          </a:extLst>
        </xdr:cNvPr>
        <xdr:cNvSpPr/>
      </xdr:nvSpPr>
      <xdr:spPr>
        <a:xfrm>
          <a:off x="13462000" y="2662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30688</xdr:rowOff>
    </xdr:from>
    <xdr:ext cx="762000" cy="259045"/>
    <xdr:sp macro="" textlink="">
      <xdr:nvSpPr>
        <xdr:cNvPr id="465" name="テキスト ボックス 464">
          <a:extLst>
            <a:ext uri="{FF2B5EF4-FFF2-40B4-BE49-F238E27FC236}">
              <a16:creationId xmlns:a16="http://schemas.microsoft.com/office/drawing/2014/main" id="{1AE4744F-53CC-486D-8F48-1800D484FD2B}"/>
            </a:ext>
          </a:extLst>
        </xdr:cNvPr>
        <xdr:cNvSpPr txBox="1"/>
      </xdr:nvSpPr>
      <xdr:spPr>
        <a:xfrm>
          <a:off x="13131800" y="2430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鹿児島県志布志市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29,808
29,220
290.27
33,173,482
32,271,128
889,799
11,238,389
20,773,378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定員適正化計画に基づき、過去</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年間で職員数は減少した。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前年度と比較すると、職員数は</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名増加したが類似団体平均及び県平均と比べて低い水準となった。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今後も定員適正化計画を推進するとともに、各種手当や実施事業の見直しを図るなどして、人件費の抑制に努める。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31750</xdr:rowOff>
    </xdr:from>
    <xdr:to>
      <xdr:col>24</xdr:col>
      <xdr:colOff>25400</xdr:colOff>
      <xdr:row>41</xdr:row>
      <xdr:rowOff>16510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8960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160037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18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16510</xdr:rowOff>
    </xdr:from>
    <xdr:to>
      <xdr:col>24</xdr:col>
      <xdr:colOff>114300</xdr:colOff>
      <xdr:row>41</xdr:row>
      <xdr:rowOff>16510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45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118127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3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31750</xdr:rowOff>
    </xdr:from>
    <xdr:to>
      <xdr:col>24</xdr:col>
      <xdr:colOff>114300</xdr:colOff>
      <xdr:row>33</xdr:row>
      <xdr:rowOff>31750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89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12700</xdr:rowOff>
    </xdr:from>
    <xdr:to>
      <xdr:col>24</xdr:col>
      <xdr:colOff>25400</xdr:colOff>
      <xdr:row>36</xdr:row>
      <xdr:rowOff>134620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184900"/>
          <a:ext cx="8382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162577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34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19050</xdr:rowOff>
    </xdr:from>
    <xdr:to>
      <xdr:col>24</xdr:col>
      <xdr:colOff>76200</xdr:colOff>
      <xdr:row>37</xdr:row>
      <xdr:rowOff>120650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12700</xdr:rowOff>
    </xdr:from>
    <xdr:to>
      <xdr:col>19</xdr:col>
      <xdr:colOff>187325</xdr:colOff>
      <xdr:row>37</xdr:row>
      <xdr:rowOff>77470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184900"/>
          <a:ext cx="889000" cy="236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144780</xdr:rowOff>
    </xdr:from>
    <xdr:to>
      <xdr:col>20</xdr:col>
      <xdr:colOff>38100</xdr:colOff>
      <xdr:row>37</xdr:row>
      <xdr:rowOff>74930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59707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403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77470</xdr:rowOff>
    </xdr:from>
    <xdr:to>
      <xdr:col>15</xdr:col>
      <xdr:colOff>98425</xdr:colOff>
      <xdr:row>37</xdr:row>
      <xdr:rowOff>77470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4211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72390</xdr:rowOff>
    </xdr:from>
    <xdr:to>
      <xdr:col>15</xdr:col>
      <xdr:colOff>149225</xdr:colOff>
      <xdr:row>38</xdr:row>
      <xdr:rowOff>2540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416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158767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50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69850</xdr:rowOff>
    </xdr:from>
    <xdr:to>
      <xdr:col>11</xdr:col>
      <xdr:colOff>9525</xdr:colOff>
      <xdr:row>37</xdr:row>
      <xdr:rowOff>77470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4135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137160</xdr:rowOff>
    </xdr:from>
    <xdr:to>
      <xdr:col>11</xdr:col>
      <xdr:colOff>60325</xdr:colOff>
      <xdr:row>37</xdr:row>
      <xdr:rowOff>67310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77487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78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144780</xdr:rowOff>
    </xdr:from>
    <xdr:to>
      <xdr:col>6</xdr:col>
      <xdr:colOff>171450</xdr:colOff>
      <xdr:row>37</xdr:row>
      <xdr:rowOff>74930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85107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83820</xdr:rowOff>
    </xdr:from>
    <xdr:to>
      <xdr:col>24</xdr:col>
      <xdr:colOff>76200</xdr:colOff>
      <xdr:row>37</xdr:row>
      <xdr:rowOff>13970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2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100347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10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133350</xdr:rowOff>
    </xdr:from>
    <xdr:to>
      <xdr:col>20</xdr:col>
      <xdr:colOff>38100</xdr:colOff>
      <xdr:row>36</xdr:row>
      <xdr:rowOff>63500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73677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902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26670</xdr:rowOff>
    </xdr:from>
    <xdr:to>
      <xdr:col>15</xdr:col>
      <xdr:colOff>149225</xdr:colOff>
      <xdr:row>37</xdr:row>
      <xdr:rowOff>128270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37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138447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139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26670</xdr:rowOff>
    </xdr:from>
    <xdr:to>
      <xdr:col>11</xdr:col>
      <xdr:colOff>60325</xdr:colOff>
      <xdr:row>37</xdr:row>
      <xdr:rowOff>128270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37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113047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45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19050</xdr:rowOff>
    </xdr:from>
    <xdr:to>
      <xdr:col>6</xdr:col>
      <xdr:colOff>171450</xdr:colOff>
      <xdr:row>37</xdr:row>
      <xdr:rowOff>120650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105427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ふるさと納税事業の拡充に伴い増加しており、総務費の委託料等の増額及び役務費の手数料、マイナンバーカード推進事業に伴う郵送料の増額による数値の増と考えられる。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類似団体平均は下回っており、今後も事務作業の整理合理化等により歳出の削減に努める。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80736</xdr:rowOff>
    </xdr:from>
    <xdr:to>
      <xdr:col>82</xdr:col>
      <xdr:colOff>107950</xdr:colOff>
      <xdr:row>21</xdr:row>
      <xdr:rowOff>58964</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309586"/>
          <a:ext cx="0" cy="13498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31041</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631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58964</xdr:rowOff>
    </xdr:from>
    <xdr:to>
      <xdr:col>82</xdr:col>
      <xdr:colOff>196850</xdr:colOff>
      <xdr:row>21</xdr:row>
      <xdr:rowOff>58964</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6594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167113</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53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80736</xdr:rowOff>
    </xdr:from>
    <xdr:to>
      <xdr:col>82</xdr:col>
      <xdr:colOff>196850</xdr:colOff>
      <xdr:row>13</xdr:row>
      <xdr:rowOff>80736</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309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105229</xdr:rowOff>
    </xdr:from>
    <xdr:to>
      <xdr:col>82</xdr:col>
      <xdr:colOff>107950</xdr:colOff>
      <xdr:row>15</xdr:row>
      <xdr:rowOff>53521</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505529"/>
          <a:ext cx="838200" cy="119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140806</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8840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168729</xdr:rowOff>
    </xdr:from>
    <xdr:to>
      <xdr:col>82</xdr:col>
      <xdr:colOff>158750</xdr:colOff>
      <xdr:row>17</xdr:row>
      <xdr:rowOff>98879</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911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72571</xdr:rowOff>
    </xdr:from>
    <xdr:to>
      <xdr:col>78</xdr:col>
      <xdr:colOff>69850</xdr:colOff>
      <xdr:row>14</xdr:row>
      <xdr:rowOff>105229</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472871"/>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48986</xdr:rowOff>
    </xdr:from>
    <xdr:to>
      <xdr:col>78</xdr:col>
      <xdr:colOff>120650</xdr:colOff>
      <xdr:row>16</xdr:row>
      <xdr:rowOff>150586</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792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135363</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8785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72571</xdr:rowOff>
    </xdr:from>
    <xdr:to>
      <xdr:col>73</xdr:col>
      <xdr:colOff>180975</xdr:colOff>
      <xdr:row>15</xdr:row>
      <xdr:rowOff>97064</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893800" y="2472871"/>
          <a:ext cx="8890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114300</xdr:rowOff>
    </xdr:from>
    <xdr:to>
      <xdr:col>74</xdr:col>
      <xdr:colOff>31750</xdr:colOff>
      <xdr:row>17</xdr:row>
      <xdr:rowOff>44450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29227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94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53521</xdr:rowOff>
    </xdr:from>
    <xdr:to>
      <xdr:col>69</xdr:col>
      <xdr:colOff>92075</xdr:colOff>
      <xdr:row>15</xdr:row>
      <xdr:rowOff>97064</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2625271"/>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62593</xdr:rowOff>
    </xdr:from>
    <xdr:to>
      <xdr:col>69</xdr:col>
      <xdr:colOff>142875</xdr:colOff>
      <xdr:row>17</xdr:row>
      <xdr:rowOff>164193</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97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148970</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3063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29936</xdr:rowOff>
    </xdr:from>
    <xdr:to>
      <xdr:col>65</xdr:col>
      <xdr:colOff>53975</xdr:colOff>
      <xdr:row>17</xdr:row>
      <xdr:rowOff>131536</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9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116313</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303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2721</xdr:rowOff>
    </xdr:from>
    <xdr:to>
      <xdr:col>82</xdr:col>
      <xdr:colOff>158750</xdr:colOff>
      <xdr:row>15</xdr:row>
      <xdr:rowOff>104321</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574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19248</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419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54429</xdr:rowOff>
    </xdr:from>
    <xdr:to>
      <xdr:col>78</xdr:col>
      <xdr:colOff>120650</xdr:colOff>
      <xdr:row>14</xdr:row>
      <xdr:rowOff>156029</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454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166206</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2236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21771</xdr:rowOff>
    </xdr:from>
    <xdr:to>
      <xdr:col>74</xdr:col>
      <xdr:colOff>31750</xdr:colOff>
      <xdr:row>14</xdr:row>
      <xdr:rowOff>123371</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422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133548</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190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46264</xdr:rowOff>
    </xdr:from>
    <xdr:to>
      <xdr:col>69</xdr:col>
      <xdr:colOff>142875</xdr:colOff>
      <xdr:row>15</xdr:row>
      <xdr:rowOff>147864</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618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158041</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386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2721</xdr:rowOff>
    </xdr:from>
    <xdr:to>
      <xdr:col>65</xdr:col>
      <xdr:colOff>53975</xdr:colOff>
      <xdr:row>15</xdr:row>
      <xdr:rowOff>104321</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574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114498</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343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昨年度に比べ、自立支援医療事業及び生活保護扶助費等の充当額に伴い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）、類似団体平均を上回っている。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今後も増加が見込まれる単独補助費の見直し並びに高齢者の健康増進及び健康診断等の疫病予防に係る施策を推進し、扶助費の抑制に努める。</a:t>
          </a:r>
          <a:endParaRPr lang="ja-JP" altLang="ja-JP" sz="1300">
            <a:effectLst/>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44450</xdr:rowOff>
    </xdr:from>
    <xdr:to>
      <xdr:col>24</xdr:col>
      <xdr:colOff>25400</xdr:colOff>
      <xdr:row>61</xdr:row>
      <xdr:rowOff>158750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1313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130827</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58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158750</xdr:rowOff>
    </xdr:from>
    <xdr:to>
      <xdr:col>24</xdr:col>
      <xdr:colOff>114300</xdr:colOff>
      <xdr:row>61</xdr:row>
      <xdr:rowOff>158750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617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130827</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87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44450</xdr:rowOff>
    </xdr:from>
    <xdr:to>
      <xdr:col>24</xdr:col>
      <xdr:colOff>114300</xdr:colOff>
      <xdr:row>53</xdr:row>
      <xdr:rowOff>44450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131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152400</xdr:rowOff>
    </xdr:from>
    <xdr:to>
      <xdr:col>24</xdr:col>
      <xdr:colOff>25400</xdr:colOff>
      <xdr:row>58</xdr:row>
      <xdr:rowOff>50800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9753600"/>
          <a:ext cx="8382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105427</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535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88900</xdr:rowOff>
    </xdr:from>
    <xdr:to>
      <xdr:col>24</xdr:col>
      <xdr:colOff>76200</xdr:colOff>
      <xdr:row>57</xdr:row>
      <xdr:rowOff>19050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690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152400</xdr:rowOff>
    </xdr:from>
    <xdr:to>
      <xdr:col>19</xdr:col>
      <xdr:colOff>187325</xdr:colOff>
      <xdr:row>58</xdr:row>
      <xdr:rowOff>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3098800" y="97536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50800</xdr:rowOff>
    </xdr:from>
    <xdr:to>
      <xdr:col>20</xdr:col>
      <xdr:colOff>38100</xdr:colOff>
      <xdr:row>56</xdr:row>
      <xdr:rowOff>152400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65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162577</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420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0</xdr:rowOff>
    </xdr:from>
    <xdr:to>
      <xdr:col>15</xdr:col>
      <xdr:colOff>98425</xdr:colOff>
      <xdr:row>60</xdr:row>
      <xdr:rowOff>0</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2209800" y="9944100"/>
          <a:ext cx="889000" cy="34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114300</xdr:rowOff>
    </xdr:from>
    <xdr:to>
      <xdr:col>15</xdr:col>
      <xdr:colOff>149225</xdr:colOff>
      <xdr:row>57</xdr:row>
      <xdr:rowOff>44450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54627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63500</xdr:rowOff>
    </xdr:from>
    <xdr:to>
      <xdr:col>11</xdr:col>
      <xdr:colOff>9525</xdr:colOff>
      <xdr:row>60</xdr:row>
      <xdr:rowOff>0</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1320800" y="10007600"/>
          <a:ext cx="889000" cy="279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82550</xdr:rowOff>
    </xdr:from>
    <xdr:to>
      <xdr:col>11</xdr:col>
      <xdr:colOff>60325</xdr:colOff>
      <xdr:row>58</xdr:row>
      <xdr:rowOff>12700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22877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62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31750</xdr:rowOff>
    </xdr:from>
    <xdr:to>
      <xdr:col>6</xdr:col>
      <xdr:colOff>171450</xdr:colOff>
      <xdr:row>57</xdr:row>
      <xdr:rowOff>133350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143527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0</xdr:rowOff>
    </xdr:from>
    <xdr:to>
      <xdr:col>24</xdr:col>
      <xdr:colOff>76200</xdr:colOff>
      <xdr:row>58</xdr:row>
      <xdr:rowOff>101600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143527</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101600</xdr:rowOff>
    </xdr:from>
    <xdr:to>
      <xdr:col>20</xdr:col>
      <xdr:colOff>38100</xdr:colOff>
      <xdr:row>57</xdr:row>
      <xdr:rowOff>31750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70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16527</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78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120650</xdr:rowOff>
    </xdr:from>
    <xdr:to>
      <xdr:col>15</xdr:col>
      <xdr:colOff>149225</xdr:colOff>
      <xdr:row>58</xdr:row>
      <xdr:rowOff>50800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89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35577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97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120650</xdr:rowOff>
    </xdr:from>
    <xdr:to>
      <xdr:col>11</xdr:col>
      <xdr:colOff>60325</xdr:colOff>
      <xdr:row>60</xdr:row>
      <xdr:rowOff>50800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35577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1032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12700</xdr:rowOff>
    </xdr:from>
    <xdr:to>
      <xdr:col>6</xdr:col>
      <xdr:colOff>171450</xdr:colOff>
      <xdr:row>58</xdr:row>
      <xdr:rowOff>114300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95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99077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1004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その他は、類似団体平均水準を下回っているが、前年度より増加（前年度比</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ポイント増）している。今後も現在の水準を維持できるよう努める。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161290</xdr:rowOff>
    </xdr:from>
    <xdr:to>
      <xdr:col>82</xdr:col>
      <xdr:colOff>107950</xdr:colOff>
      <xdr:row>62</xdr:row>
      <xdr:rowOff>35560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24814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7637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637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35560</xdr:rowOff>
    </xdr:from>
    <xdr:to>
      <xdr:col>82</xdr:col>
      <xdr:colOff>196850</xdr:colOff>
      <xdr:row>62</xdr:row>
      <xdr:rowOff>35560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665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76217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91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161290</xdr:rowOff>
    </xdr:from>
    <xdr:to>
      <xdr:col>82</xdr:col>
      <xdr:colOff>196850</xdr:colOff>
      <xdr:row>53</xdr:row>
      <xdr:rowOff>161290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248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115570</xdr:rowOff>
    </xdr:from>
    <xdr:to>
      <xdr:col>82</xdr:col>
      <xdr:colOff>107950</xdr:colOff>
      <xdr:row>55</xdr:row>
      <xdr:rowOff>130810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54532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25417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626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53340</xdr:rowOff>
    </xdr:from>
    <xdr:to>
      <xdr:col>82</xdr:col>
      <xdr:colOff>158750</xdr:colOff>
      <xdr:row>56</xdr:row>
      <xdr:rowOff>154940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115570</xdr:rowOff>
    </xdr:from>
    <xdr:to>
      <xdr:col>78</xdr:col>
      <xdr:colOff>69850</xdr:colOff>
      <xdr:row>55</xdr:row>
      <xdr:rowOff>168910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4782800" y="954532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30480</xdr:rowOff>
    </xdr:from>
    <xdr:to>
      <xdr:col>78</xdr:col>
      <xdr:colOff>120650</xdr:colOff>
      <xdr:row>56</xdr:row>
      <xdr:rowOff>132080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116857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718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168910</xdr:rowOff>
    </xdr:from>
    <xdr:to>
      <xdr:col>73</xdr:col>
      <xdr:colOff>180975</xdr:colOff>
      <xdr:row>56</xdr:row>
      <xdr:rowOff>20320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5986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53340</xdr:rowOff>
    </xdr:from>
    <xdr:to>
      <xdr:col>74</xdr:col>
      <xdr:colOff>31750</xdr:colOff>
      <xdr:row>56</xdr:row>
      <xdr:rowOff>154940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139717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740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161290</xdr:rowOff>
    </xdr:from>
    <xdr:to>
      <xdr:col>69</xdr:col>
      <xdr:colOff>92075</xdr:colOff>
      <xdr:row>56</xdr:row>
      <xdr:rowOff>20320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95910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11430</xdr:rowOff>
    </xdr:from>
    <xdr:to>
      <xdr:col>69</xdr:col>
      <xdr:colOff>142875</xdr:colOff>
      <xdr:row>57</xdr:row>
      <xdr:rowOff>113030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78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97807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870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49530</xdr:rowOff>
    </xdr:from>
    <xdr:to>
      <xdr:col>65</xdr:col>
      <xdr:colOff>53975</xdr:colOff>
      <xdr:row>57</xdr:row>
      <xdr:rowOff>151130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135907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90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80010</xdr:rowOff>
    </xdr:from>
    <xdr:to>
      <xdr:col>82</xdr:col>
      <xdr:colOff>158750</xdr:colOff>
      <xdr:row>56</xdr:row>
      <xdr:rowOff>10160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50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96537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35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64770</xdr:rowOff>
    </xdr:from>
    <xdr:to>
      <xdr:col>78</xdr:col>
      <xdr:colOff>120650</xdr:colOff>
      <xdr:row>55</xdr:row>
      <xdr:rowOff>166370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494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5097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263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118110</xdr:rowOff>
    </xdr:from>
    <xdr:to>
      <xdr:col>74</xdr:col>
      <xdr:colOff>31750</xdr:colOff>
      <xdr:row>56</xdr:row>
      <xdr:rowOff>48260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547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58437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316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140970</xdr:rowOff>
    </xdr:from>
    <xdr:to>
      <xdr:col>69</xdr:col>
      <xdr:colOff>142875</xdr:colOff>
      <xdr:row>56</xdr:row>
      <xdr:rowOff>71120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57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81297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33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110490</xdr:rowOff>
    </xdr:from>
    <xdr:to>
      <xdr:col>65</xdr:col>
      <xdr:colOff>53975</xdr:colOff>
      <xdr:row>56</xdr:row>
      <xdr:rowOff>40640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54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50817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309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補助費は、昨年度と比較すると増加（前年度比</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ポイント増）しているが、類似団体平均水準は下回っている。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今後も事務事業の整理合理化及び見直し等により経費の縮減に努める。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a:extLst>
            <a:ext uri="{FF2B5EF4-FFF2-40B4-BE49-F238E27FC236}">
              <a16:creationId xmlns:a16="http://schemas.microsoft.com/office/drawing/2014/main" id="{00000000-0008-0000-0400-00002F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8128</xdr:rowOff>
    </xdr:from>
    <xdr:to>
      <xdr:col>82</xdr:col>
      <xdr:colOff>107950</xdr:colOff>
      <xdr:row>41</xdr:row>
      <xdr:rowOff>37846</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6510000" y="5837428"/>
          <a:ext cx="0" cy="1229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9923</xdr:rowOff>
    </xdr:from>
    <xdr:ext cx="762000" cy="259045"/>
    <xdr:sp macro="" textlink="">
      <xdr:nvSpPr>
        <xdr:cNvPr id="305" name="補助費等最小値テキスト">
          <a:extLst>
            <a:ext uri="{FF2B5EF4-FFF2-40B4-BE49-F238E27FC236}">
              <a16:creationId xmlns:a16="http://schemas.microsoft.com/office/drawing/2014/main" id="{00000000-0008-0000-0400-000031010000}"/>
            </a:ext>
          </a:extLst>
        </xdr:cNvPr>
        <xdr:cNvSpPr txBox="1"/>
      </xdr:nvSpPr>
      <xdr:spPr>
        <a:xfrm>
          <a:off x="16598900" y="703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37846</xdr:rowOff>
    </xdr:from>
    <xdr:to>
      <xdr:col>82</xdr:col>
      <xdr:colOff>196850</xdr:colOff>
      <xdr:row>41</xdr:row>
      <xdr:rowOff>37846</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7067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94505</xdr:rowOff>
    </xdr:from>
    <xdr:ext cx="762000" cy="259045"/>
    <xdr:sp macro="" textlink="">
      <xdr:nvSpPr>
        <xdr:cNvPr id="307" name="補助費等最大値テキスト">
          <a:extLst>
            <a:ext uri="{FF2B5EF4-FFF2-40B4-BE49-F238E27FC236}">
              <a16:creationId xmlns:a16="http://schemas.microsoft.com/office/drawing/2014/main" id="{00000000-0008-0000-0400-000033010000}"/>
            </a:ext>
          </a:extLst>
        </xdr:cNvPr>
        <xdr:cNvSpPr txBox="1"/>
      </xdr:nvSpPr>
      <xdr:spPr>
        <a:xfrm>
          <a:off x="16598900" y="5580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8128</xdr:rowOff>
    </xdr:from>
    <xdr:to>
      <xdr:col>82</xdr:col>
      <xdr:colOff>196850</xdr:colOff>
      <xdr:row>34</xdr:row>
      <xdr:rowOff>8128</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5837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88138</xdr:rowOff>
    </xdr:from>
    <xdr:to>
      <xdr:col>82</xdr:col>
      <xdr:colOff>107950</xdr:colOff>
      <xdr:row>35</xdr:row>
      <xdr:rowOff>115570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5671800" y="6088888"/>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71137</xdr:rowOff>
    </xdr:from>
    <xdr:ext cx="762000" cy="259045"/>
    <xdr:sp macro="" textlink="">
      <xdr:nvSpPr>
        <xdr:cNvPr id="310" name="補助費等平均値テキスト">
          <a:extLst>
            <a:ext uri="{FF2B5EF4-FFF2-40B4-BE49-F238E27FC236}">
              <a16:creationId xmlns:a16="http://schemas.microsoft.com/office/drawing/2014/main" id="{00000000-0008-0000-0400-000036010000}"/>
            </a:ext>
          </a:extLst>
        </xdr:cNvPr>
        <xdr:cNvSpPr txBox="1"/>
      </xdr:nvSpPr>
      <xdr:spPr>
        <a:xfrm>
          <a:off x="16598900" y="62433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99060</xdr:rowOff>
    </xdr:from>
    <xdr:to>
      <xdr:col>82</xdr:col>
      <xdr:colOff>158750</xdr:colOff>
      <xdr:row>37</xdr:row>
      <xdr:rowOff>29210</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64592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88138</xdr:rowOff>
    </xdr:from>
    <xdr:to>
      <xdr:col>78</xdr:col>
      <xdr:colOff>69850</xdr:colOff>
      <xdr:row>35</xdr:row>
      <xdr:rowOff>106426</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4782800" y="608888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80772</xdr:rowOff>
    </xdr:from>
    <xdr:to>
      <xdr:col>78</xdr:col>
      <xdr:colOff>120650</xdr:colOff>
      <xdr:row>37</xdr:row>
      <xdr:rowOff>10922</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5621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167149</xdr:rowOff>
    </xdr:from>
    <xdr:ext cx="7366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290800" y="6339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106426</xdr:rowOff>
    </xdr:from>
    <xdr:to>
      <xdr:col>73</xdr:col>
      <xdr:colOff>180975</xdr:colOff>
      <xdr:row>35</xdr:row>
      <xdr:rowOff>120142</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flipV="1">
          <a:off x="13893800" y="610717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112776</xdr:rowOff>
    </xdr:from>
    <xdr:to>
      <xdr:col>74</xdr:col>
      <xdr:colOff>31750</xdr:colOff>
      <xdr:row>37</xdr:row>
      <xdr:rowOff>42926</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4732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27703</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4401800" y="6371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120142</xdr:rowOff>
    </xdr:from>
    <xdr:to>
      <xdr:col>69</xdr:col>
      <xdr:colOff>92075</xdr:colOff>
      <xdr:row>35</xdr:row>
      <xdr:rowOff>120142</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a:off x="13004800" y="61208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48768</xdr:rowOff>
    </xdr:from>
    <xdr:to>
      <xdr:col>69</xdr:col>
      <xdr:colOff>142875</xdr:colOff>
      <xdr:row>36</xdr:row>
      <xdr:rowOff>150368</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3843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135145</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512800" y="6307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21336</xdr:rowOff>
    </xdr:from>
    <xdr:to>
      <xdr:col>65</xdr:col>
      <xdr:colOff>53975</xdr:colOff>
      <xdr:row>36</xdr:row>
      <xdr:rowOff>122936</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2954000" y="619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107713</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623800" y="6279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64770</xdr:rowOff>
    </xdr:from>
    <xdr:to>
      <xdr:col>82</xdr:col>
      <xdr:colOff>158750</xdr:colOff>
      <xdr:row>35</xdr:row>
      <xdr:rowOff>166370</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6459200" y="606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81297</xdr:rowOff>
    </xdr:from>
    <xdr:ext cx="762000" cy="259045"/>
    <xdr:sp macro="" textlink="">
      <xdr:nvSpPr>
        <xdr:cNvPr id="329" name="補助費等該当値テキスト">
          <a:extLst>
            <a:ext uri="{FF2B5EF4-FFF2-40B4-BE49-F238E27FC236}">
              <a16:creationId xmlns:a16="http://schemas.microsoft.com/office/drawing/2014/main" id="{00000000-0008-0000-0400-000049010000}"/>
            </a:ext>
          </a:extLst>
        </xdr:cNvPr>
        <xdr:cNvSpPr txBox="1"/>
      </xdr:nvSpPr>
      <xdr:spPr>
        <a:xfrm>
          <a:off x="16598900" y="591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37338</xdr:rowOff>
    </xdr:from>
    <xdr:to>
      <xdr:col>78</xdr:col>
      <xdr:colOff>120650</xdr:colOff>
      <xdr:row>35</xdr:row>
      <xdr:rowOff>138938</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5621000" y="6038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149115</xdr:rowOff>
    </xdr:from>
    <xdr:ext cx="7366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290800" y="58069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55626</xdr:rowOff>
    </xdr:from>
    <xdr:to>
      <xdr:col>74</xdr:col>
      <xdr:colOff>31750</xdr:colOff>
      <xdr:row>35</xdr:row>
      <xdr:rowOff>157226</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4732000" y="6056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167403</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4401800" y="5825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69342</xdr:rowOff>
    </xdr:from>
    <xdr:to>
      <xdr:col>69</xdr:col>
      <xdr:colOff>142875</xdr:colOff>
      <xdr:row>35</xdr:row>
      <xdr:rowOff>170942</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3843000" y="607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9669</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512800" y="5838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69342</xdr:rowOff>
    </xdr:from>
    <xdr:to>
      <xdr:col>65</xdr:col>
      <xdr:colOff>53975</xdr:colOff>
      <xdr:row>35</xdr:row>
      <xdr:rowOff>170942</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2954000" y="607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9669</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2623800" y="5838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公債費は、前年度と比較すると増加傾向にあり（前年度比</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ポイント増）、類似団体平均を上回っている。</a:t>
          </a:r>
          <a:endParaRPr kumimoji="1" lang="en-US" altLang="ja-JP" sz="130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今後は、普通建設事業の見直し等により、新たな市債発行を抑制し、交付税算入率の高い有利な市債の発行に努めるなど、健全な市債運営を図る。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a:extLst>
            <a:ext uri="{FF2B5EF4-FFF2-40B4-BE49-F238E27FC236}">
              <a16:creationId xmlns:a16="http://schemas.microsoft.com/office/drawing/2014/main" id="{00000000-0008-0000-0400-00006B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43180</xdr:rowOff>
    </xdr:from>
    <xdr:to>
      <xdr:col>24</xdr:col>
      <xdr:colOff>25400</xdr:colOff>
      <xdr:row>80</xdr:row>
      <xdr:rowOff>54611</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4826000" y="12730480"/>
          <a:ext cx="0" cy="10401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26688</xdr:rowOff>
    </xdr:from>
    <xdr:ext cx="762000" cy="259045"/>
    <xdr:sp macro="" textlink="">
      <xdr:nvSpPr>
        <xdr:cNvPr id="365" name="公債費最小値テキスト">
          <a:extLst>
            <a:ext uri="{FF2B5EF4-FFF2-40B4-BE49-F238E27FC236}">
              <a16:creationId xmlns:a16="http://schemas.microsoft.com/office/drawing/2014/main" id="{00000000-0008-0000-0400-00006D010000}"/>
            </a:ext>
          </a:extLst>
        </xdr:cNvPr>
        <xdr:cNvSpPr txBox="1"/>
      </xdr:nvSpPr>
      <xdr:spPr>
        <a:xfrm>
          <a:off x="4914900" y="13742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54611</xdr:rowOff>
    </xdr:from>
    <xdr:to>
      <xdr:col>24</xdr:col>
      <xdr:colOff>114300</xdr:colOff>
      <xdr:row>80</xdr:row>
      <xdr:rowOff>54611</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3770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129557</xdr:rowOff>
    </xdr:from>
    <xdr:ext cx="762000" cy="259045"/>
    <xdr:sp macro="" textlink="">
      <xdr:nvSpPr>
        <xdr:cNvPr id="367" name="公債費最大値テキスト">
          <a:extLst>
            <a:ext uri="{FF2B5EF4-FFF2-40B4-BE49-F238E27FC236}">
              <a16:creationId xmlns:a16="http://schemas.microsoft.com/office/drawing/2014/main" id="{00000000-0008-0000-0400-00006F010000}"/>
            </a:ext>
          </a:extLst>
        </xdr:cNvPr>
        <xdr:cNvSpPr txBox="1"/>
      </xdr:nvSpPr>
      <xdr:spPr>
        <a:xfrm>
          <a:off x="4914900" y="1247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43180</xdr:rowOff>
    </xdr:from>
    <xdr:to>
      <xdr:col>24</xdr:col>
      <xdr:colOff>114300</xdr:colOff>
      <xdr:row>74</xdr:row>
      <xdr:rowOff>43180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2730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67945</xdr:rowOff>
    </xdr:from>
    <xdr:to>
      <xdr:col>24</xdr:col>
      <xdr:colOff>25400</xdr:colOff>
      <xdr:row>75</xdr:row>
      <xdr:rowOff>98425</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3987800" y="12926695"/>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161307</xdr:rowOff>
    </xdr:from>
    <xdr:ext cx="762000" cy="259045"/>
    <xdr:sp macro="" textlink="">
      <xdr:nvSpPr>
        <xdr:cNvPr id="370" name="公債費平均値テキスト">
          <a:extLst>
            <a:ext uri="{FF2B5EF4-FFF2-40B4-BE49-F238E27FC236}">
              <a16:creationId xmlns:a16="http://schemas.microsoft.com/office/drawing/2014/main" id="{00000000-0008-0000-0400-000072010000}"/>
            </a:ext>
          </a:extLst>
        </xdr:cNvPr>
        <xdr:cNvSpPr txBox="1"/>
      </xdr:nvSpPr>
      <xdr:spPr>
        <a:xfrm>
          <a:off x="4914900" y="126771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144780</xdr:rowOff>
    </xdr:from>
    <xdr:to>
      <xdr:col>24</xdr:col>
      <xdr:colOff>76200</xdr:colOff>
      <xdr:row>75</xdr:row>
      <xdr:rowOff>74930</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4775200" y="1283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67945</xdr:rowOff>
    </xdr:from>
    <xdr:to>
      <xdr:col>19</xdr:col>
      <xdr:colOff>187325</xdr:colOff>
      <xdr:row>75</xdr:row>
      <xdr:rowOff>83185</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098800" y="12926695"/>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123825</xdr:rowOff>
    </xdr:from>
    <xdr:to>
      <xdr:col>20</xdr:col>
      <xdr:colOff>38100</xdr:colOff>
      <xdr:row>75</xdr:row>
      <xdr:rowOff>53975</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937000" y="1281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64152</xdr:rowOff>
    </xdr:from>
    <xdr:ext cx="7366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3606800" y="125800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83185</xdr:rowOff>
    </xdr:from>
    <xdr:to>
      <xdr:col>15</xdr:col>
      <xdr:colOff>98425</xdr:colOff>
      <xdr:row>75</xdr:row>
      <xdr:rowOff>94615</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2209800" y="1294193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135255</xdr:rowOff>
    </xdr:from>
    <xdr:to>
      <xdr:col>15</xdr:col>
      <xdr:colOff>149225</xdr:colOff>
      <xdr:row>75</xdr:row>
      <xdr:rowOff>65405</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048000" y="12822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75582</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2717800" y="12591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85090</xdr:rowOff>
    </xdr:from>
    <xdr:to>
      <xdr:col>11</xdr:col>
      <xdr:colOff>9525</xdr:colOff>
      <xdr:row>75</xdr:row>
      <xdr:rowOff>94615</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a:off x="1320800" y="1294384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137160</xdr:rowOff>
    </xdr:from>
    <xdr:to>
      <xdr:col>11</xdr:col>
      <xdr:colOff>60325</xdr:colOff>
      <xdr:row>75</xdr:row>
      <xdr:rowOff>67310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21590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77487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828800" y="1259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137160</xdr:rowOff>
    </xdr:from>
    <xdr:to>
      <xdr:col>6</xdr:col>
      <xdr:colOff>171450</xdr:colOff>
      <xdr:row>75</xdr:row>
      <xdr:rowOff>67310</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12700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77487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939800" y="1259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47625</xdr:rowOff>
    </xdr:from>
    <xdr:to>
      <xdr:col>24</xdr:col>
      <xdr:colOff>76200</xdr:colOff>
      <xdr:row>75</xdr:row>
      <xdr:rowOff>149225</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4775200" y="12906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19702</xdr:rowOff>
    </xdr:from>
    <xdr:ext cx="762000" cy="259045"/>
    <xdr:sp macro="" textlink="">
      <xdr:nvSpPr>
        <xdr:cNvPr id="389" name="公債費該当値テキスト">
          <a:extLst>
            <a:ext uri="{FF2B5EF4-FFF2-40B4-BE49-F238E27FC236}">
              <a16:creationId xmlns:a16="http://schemas.microsoft.com/office/drawing/2014/main" id="{00000000-0008-0000-0400-000085010000}"/>
            </a:ext>
          </a:extLst>
        </xdr:cNvPr>
        <xdr:cNvSpPr txBox="1"/>
      </xdr:nvSpPr>
      <xdr:spPr>
        <a:xfrm>
          <a:off x="4914900" y="12878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17145</xdr:rowOff>
    </xdr:from>
    <xdr:to>
      <xdr:col>20</xdr:col>
      <xdr:colOff>38100</xdr:colOff>
      <xdr:row>75</xdr:row>
      <xdr:rowOff>118745</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937000" y="12875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103522</xdr:rowOff>
    </xdr:from>
    <xdr:ext cx="7366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606800" y="129622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32385</xdr:rowOff>
    </xdr:from>
    <xdr:to>
      <xdr:col>15</xdr:col>
      <xdr:colOff>149225</xdr:colOff>
      <xdr:row>75</xdr:row>
      <xdr:rowOff>133985</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048000" y="12891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118763</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2717800" y="12977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43815</xdr:rowOff>
    </xdr:from>
    <xdr:to>
      <xdr:col>11</xdr:col>
      <xdr:colOff>60325</xdr:colOff>
      <xdr:row>75</xdr:row>
      <xdr:rowOff>145415</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2159000" y="12902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130191</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828800" y="12988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34290</xdr:rowOff>
    </xdr:from>
    <xdr:to>
      <xdr:col>6</xdr:col>
      <xdr:colOff>171450</xdr:colOff>
      <xdr:row>75</xdr:row>
      <xdr:rowOff>135890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1270000" y="1289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120666</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939800" y="12979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類似団体平均水準を大きく下回っているが、前年度より大幅に増加（</a:t>
          </a:r>
          <a:r>
            <a:rPr kumimoji="1" lang="en-US" altLang="ja-JP" sz="1300">
              <a:latin typeface="ＭＳ Ｐゴシック" panose="020B0600070205080204" pitchFamily="50" charset="-128"/>
              <a:ea typeface="ＭＳ Ｐゴシック" panose="020B0600070205080204" pitchFamily="50" charset="-128"/>
            </a:rPr>
            <a:t>5.4</a:t>
          </a:r>
          <a:r>
            <a:rPr kumimoji="1" lang="ja-JP" altLang="en-US" sz="1300">
              <a:latin typeface="ＭＳ Ｐゴシック" panose="020B0600070205080204" pitchFamily="50" charset="-128"/>
              <a:ea typeface="ＭＳ Ｐゴシック" panose="020B0600070205080204" pitchFamily="50" charset="-128"/>
            </a:rPr>
            <a:t>ポイント増）している。依然として扶助費については、類似団体平均水準を上回っていることから、類似団体と同程度の水準となるよう改善に努める。</a:t>
          </a:r>
        </a:p>
      </xdr:txBody>
    </xdr:sp>
    <xdr:clientData/>
  </xdr:twoCellAnchor>
  <xdr:oneCellAnchor>
    <xdr:from>
      <xdr:col>62</xdr:col>
      <xdr:colOff>6350</xdr:colOff>
      <xdr:row>69</xdr:row>
      <xdr:rowOff>107950</xdr:rowOff>
    </xdr:from>
    <xdr:ext cx="298543" cy="225703"/>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a:extLst>
            <a:ext uri="{FF2B5EF4-FFF2-40B4-BE49-F238E27FC236}">
              <a16:creationId xmlns:a16="http://schemas.microsoft.com/office/drawing/2014/main" id="{00000000-0008-0000-0400-0000A6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117856</xdr:rowOff>
    </xdr:from>
    <xdr:to>
      <xdr:col>82</xdr:col>
      <xdr:colOff>107950</xdr:colOff>
      <xdr:row>79</xdr:row>
      <xdr:rowOff>97282</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6510000" y="12462256"/>
          <a:ext cx="0" cy="1179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69359</xdr:rowOff>
    </xdr:from>
    <xdr:ext cx="762000" cy="259045"/>
    <xdr:sp macro="" textlink="">
      <xdr:nvSpPr>
        <xdr:cNvPr id="424" name="公債費以外最小値テキスト">
          <a:extLst>
            <a:ext uri="{FF2B5EF4-FFF2-40B4-BE49-F238E27FC236}">
              <a16:creationId xmlns:a16="http://schemas.microsoft.com/office/drawing/2014/main" id="{00000000-0008-0000-0400-0000A8010000}"/>
            </a:ext>
          </a:extLst>
        </xdr:cNvPr>
        <xdr:cNvSpPr txBox="1"/>
      </xdr:nvSpPr>
      <xdr:spPr>
        <a:xfrm>
          <a:off x="16598900" y="13613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97282</xdr:rowOff>
    </xdr:from>
    <xdr:to>
      <xdr:col>82</xdr:col>
      <xdr:colOff>196850</xdr:colOff>
      <xdr:row>79</xdr:row>
      <xdr:rowOff>97282</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3641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32783</xdr:rowOff>
    </xdr:from>
    <xdr:ext cx="762000" cy="259045"/>
    <xdr:sp macro="" textlink="">
      <xdr:nvSpPr>
        <xdr:cNvPr id="426" name="公債費以外最大値テキスト">
          <a:extLst>
            <a:ext uri="{FF2B5EF4-FFF2-40B4-BE49-F238E27FC236}">
              <a16:creationId xmlns:a16="http://schemas.microsoft.com/office/drawing/2014/main" id="{00000000-0008-0000-0400-0000AA010000}"/>
            </a:ext>
          </a:extLst>
        </xdr:cNvPr>
        <xdr:cNvSpPr txBox="1"/>
      </xdr:nvSpPr>
      <xdr:spPr>
        <a:xfrm>
          <a:off x="16598900" y="12205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117856</xdr:rowOff>
    </xdr:from>
    <xdr:to>
      <xdr:col>82</xdr:col>
      <xdr:colOff>196850</xdr:colOff>
      <xdr:row>72</xdr:row>
      <xdr:rowOff>117856</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2462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72</xdr:row>
      <xdr:rowOff>168148</xdr:rowOff>
    </xdr:from>
    <xdr:to>
      <xdr:col>82</xdr:col>
      <xdr:colOff>107950</xdr:colOff>
      <xdr:row>74</xdr:row>
      <xdr:rowOff>72136</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5671800" y="12512548"/>
          <a:ext cx="838200" cy="246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57421</xdr:rowOff>
    </xdr:from>
    <xdr:ext cx="762000" cy="259045"/>
    <xdr:sp macro="" textlink="">
      <xdr:nvSpPr>
        <xdr:cNvPr id="429" name="公債費以外平均値テキスト">
          <a:extLst>
            <a:ext uri="{FF2B5EF4-FFF2-40B4-BE49-F238E27FC236}">
              <a16:creationId xmlns:a16="http://schemas.microsoft.com/office/drawing/2014/main" id="{00000000-0008-0000-0400-0000AD010000}"/>
            </a:ext>
          </a:extLst>
        </xdr:cNvPr>
        <xdr:cNvSpPr txBox="1"/>
      </xdr:nvSpPr>
      <xdr:spPr>
        <a:xfrm>
          <a:off x="16598900" y="130876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85344</xdr:rowOff>
    </xdr:from>
    <xdr:to>
      <xdr:col>82</xdr:col>
      <xdr:colOff>158750</xdr:colOff>
      <xdr:row>77</xdr:row>
      <xdr:rowOff>15494</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64592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72</xdr:row>
      <xdr:rowOff>168148</xdr:rowOff>
    </xdr:from>
    <xdr:to>
      <xdr:col>78</xdr:col>
      <xdr:colOff>69850</xdr:colOff>
      <xdr:row>74</xdr:row>
      <xdr:rowOff>72136</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4782800" y="12512548"/>
          <a:ext cx="889000" cy="246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133350</xdr:rowOff>
    </xdr:from>
    <xdr:to>
      <xdr:col>78</xdr:col>
      <xdr:colOff>120650</xdr:colOff>
      <xdr:row>76</xdr:row>
      <xdr:rowOff>63500</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5621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48277</xdr:rowOff>
    </xdr:from>
    <xdr:ext cx="7366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290800" y="13078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72136</xdr:rowOff>
    </xdr:from>
    <xdr:to>
      <xdr:col>73</xdr:col>
      <xdr:colOff>180975</xdr:colOff>
      <xdr:row>75</xdr:row>
      <xdr:rowOff>133858</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3893800" y="12759436"/>
          <a:ext cx="889000" cy="233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117348</xdr:rowOff>
    </xdr:from>
    <xdr:to>
      <xdr:col>74</xdr:col>
      <xdr:colOff>31750</xdr:colOff>
      <xdr:row>77</xdr:row>
      <xdr:rowOff>47498</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4732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32275</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401800" y="13233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163576</xdr:rowOff>
    </xdr:from>
    <xdr:to>
      <xdr:col>69</xdr:col>
      <xdr:colOff>92075</xdr:colOff>
      <xdr:row>75</xdr:row>
      <xdr:rowOff>133858</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004800" y="12850876"/>
          <a:ext cx="889000" cy="141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167639</xdr:rowOff>
    </xdr:from>
    <xdr:to>
      <xdr:col>69</xdr:col>
      <xdr:colOff>142875</xdr:colOff>
      <xdr:row>77</xdr:row>
      <xdr:rowOff>97789</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3843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82566</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3512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135637</xdr:rowOff>
    </xdr:from>
    <xdr:to>
      <xdr:col>65</xdr:col>
      <xdr:colOff>53975</xdr:colOff>
      <xdr:row>77</xdr:row>
      <xdr:rowOff>65787</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2954000" y="131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50564</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623800" y="13252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21336</xdr:rowOff>
    </xdr:from>
    <xdr:to>
      <xdr:col>82</xdr:col>
      <xdr:colOff>158750</xdr:colOff>
      <xdr:row>74</xdr:row>
      <xdr:rowOff>122936</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6459200" y="12708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73</xdr:row>
      <xdr:rowOff>37863</xdr:rowOff>
    </xdr:from>
    <xdr:ext cx="762000" cy="259045"/>
    <xdr:sp macro="" textlink="">
      <xdr:nvSpPr>
        <xdr:cNvPr id="448" name="公債費以外該当値テキスト">
          <a:extLst>
            <a:ext uri="{FF2B5EF4-FFF2-40B4-BE49-F238E27FC236}">
              <a16:creationId xmlns:a16="http://schemas.microsoft.com/office/drawing/2014/main" id="{00000000-0008-0000-0400-0000C0010000}"/>
            </a:ext>
          </a:extLst>
        </xdr:cNvPr>
        <xdr:cNvSpPr txBox="1"/>
      </xdr:nvSpPr>
      <xdr:spPr>
        <a:xfrm>
          <a:off x="16598900" y="12553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72</xdr:row>
      <xdr:rowOff>117348</xdr:rowOff>
    </xdr:from>
    <xdr:to>
      <xdr:col>78</xdr:col>
      <xdr:colOff>120650</xdr:colOff>
      <xdr:row>73</xdr:row>
      <xdr:rowOff>47498</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5621000" y="12461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71</xdr:row>
      <xdr:rowOff>57675</xdr:rowOff>
    </xdr:from>
    <xdr:ext cx="7366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290800" y="122306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21336</xdr:rowOff>
    </xdr:from>
    <xdr:to>
      <xdr:col>74</xdr:col>
      <xdr:colOff>31750</xdr:colOff>
      <xdr:row>74</xdr:row>
      <xdr:rowOff>122936</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4732000" y="12708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133113</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4401800" y="12477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83058</xdr:rowOff>
    </xdr:from>
    <xdr:to>
      <xdr:col>69</xdr:col>
      <xdr:colOff>142875</xdr:colOff>
      <xdr:row>76</xdr:row>
      <xdr:rowOff>13208</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3843000" y="12941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23385</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512800" y="1271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112776</xdr:rowOff>
    </xdr:from>
    <xdr:to>
      <xdr:col>65</xdr:col>
      <xdr:colOff>53975</xdr:colOff>
      <xdr:row>75</xdr:row>
      <xdr:rowOff>42926</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2954000" y="12800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53103</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2623800" y="12568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鹿児島県志布志市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80736</xdr:rowOff>
    </xdr:from>
    <xdr:to>
      <xdr:col>29</xdr:col>
      <xdr:colOff>127000</xdr:colOff>
      <xdr:row>20</xdr:row>
      <xdr:rowOff>49711</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85761"/>
          <a:ext cx="0" cy="134057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21788</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498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49711</xdr:rowOff>
    </xdr:from>
    <xdr:to>
      <xdr:col>30</xdr:col>
      <xdr:colOff>25400</xdr:colOff>
      <xdr:row>20</xdr:row>
      <xdr:rowOff>49711</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5263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167113</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92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80736</xdr:rowOff>
    </xdr:from>
    <xdr:to>
      <xdr:col>30</xdr:col>
      <xdr:colOff>25400</xdr:colOff>
      <xdr:row>12</xdr:row>
      <xdr:rowOff>80736</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8576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34700</xdr:rowOff>
    </xdr:from>
    <xdr:to>
      <xdr:col>29</xdr:col>
      <xdr:colOff>127000</xdr:colOff>
      <xdr:row>17</xdr:row>
      <xdr:rowOff>56090</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a:off x="5003800" y="2996975"/>
          <a:ext cx="647700" cy="213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9560</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8003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164483</xdr:rowOff>
    </xdr:from>
    <xdr:to>
      <xdr:col>29</xdr:col>
      <xdr:colOff>177800</xdr:colOff>
      <xdr:row>17</xdr:row>
      <xdr:rowOff>94633</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29553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34700</xdr:rowOff>
    </xdr:from>
    <xdr:to>
      <xdr:col>26</xdr:col>
      <xdr:colOff>50800</xdr:colOff>
      <xdr:row>17</xdr:row>
      <xdr:rowOff>69023</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2996975"/>
          <a:ext cx="698500" cy="343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4692</xdr:rowOff>
    </xdr:from>
    <xdr:to>
      <xdr:col>26</xdr:col>
      <xdr:colOff>101600</xdr:colOff>
      <xdr:row>17</xdr:row>
      <xdr:rowOff>106292</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29669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91069</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0533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69023</xdr:rowOff>
    </xdr:from>
    <xdr:to>
      <xdr:col>22</xdr:col>
      <xdr:colOff>114300</xdr:colOff>
      <xdr:row>17</xdr:row>
      <xdr:rowOff>105229</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031298"/>
          <a:ext cx="698500" cy="362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49933</xdr:rowOff>
    </xdr:from>
    <xdr:to>
      <xdr:col>22</xdr:col>
      <xdr:colOff>165100</xdr:colOff>
      <xdr:row>17</xdr:row>
      <xdr:rowOff>151533</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0122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136310</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098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105229</xdr:rowOff>
    </xdr:from>
    <xdr:to>
      <xdr:col>18</xdr:col>
      <xdr:colOff>177800</xdr:colOff>
      <xdr:row>17</xdr:row>
      <xdr:rowOff>129199</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067504"/>
          <a:ext cx="698500" cy="239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82220</xdr:rowOff>
    </xdr:from>
    <xdr:to>
      <xdr:col>19</xdr:col>
      <xdr:colOff>38100</xdr:colOff>
      <xdr:row>18</xdr:row>
      <xdr:rowOff>12370</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0444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168597</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130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99724</xdr:rowOff>
    </xdr:from>
    <xdr:to>
      <xdr:col>15</xdr:col>
      <xdr:colOff>101600</xdr:colOff>
      <xdr:row>18</xdr:row>
      <xdr:rowOff>29874</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0619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14651</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148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5290</xdr:rowOff>
    </xdr:from>
    <xdr:to>
      <xdr:col>29</xdr:col>
      <xdr:colOff>177800</xdr:colOff>
      <xdr:row>17</xdr:row>
      <xdr:rowOff>106890</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9675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148817</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939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155350</xdr:rowOff>
    </xdr:from>
    <xdr:to>
      <xdr:col>26</xdr:col>
      <xdr:colOff>101600</xdr:colOff>
      <xdr:row>17</xdr:row>
      <xdr:rowOff>85500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29461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95677</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7150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18223</xdr:rowOff>
    </xdr:from>
    <xdr:to>
      <xdr:col>22</xdr:col>
      <xdr:colOff>165100</xdr:colOff>
      <xdr:row>17</xdr:row>
      <xdr:rowOff>119823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29804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130000</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7493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54429</xdr:rowOff>
    </xdr:from>
    <xdr:to>
      <xdr:col>19</xdr:col>
      <xdr:colOff>38100</xdr:colOff>
      <xdr:row>17</xdr:row>
      <xdr:rowOff>156029</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0167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166206</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785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78399</xdr:rowOff>
    </xdr:from>
    <xdr:to>
      <xdr:col>15</xdr:col>
      <xdr:colOff>101600</xdr:colOff>
      <xdr:row>18</xdr:row>
      <xdr:rowOff>8549</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0406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18726</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809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id="{00000000-0008-0000-0500-00006C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25791</xdr:rowOff>
    </xdr:from>
    <xdr:to>
      <xdr:col>29</xdr:col>
      <xdr:colOff>127000</xdr:colOff>
      <xdr:row>38</xdr:row>
      <xdr:rowOff>146271</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651500" y="5950341"/>
          <a:ext cx="0" cy="166353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118348</xdr:rowOff>
    </xdr:from>
    <xdr:ext cx="762000" cy="259045"/>
    <xdr:sp macro="" textlink="">
      <xdr:nvSpPr>
        <xdr:cNvPr id="110" name="人口1人当たり決算額の推移最小値テキスト445">
          <a:extLst>
            <a:ext uri="{FF2B5EF4-FFF2-40B4-BE49-F238E27FC236}">
              <a16:creationId xmlns:a16="http://schemas.microsoft.com/office/drawing/2014/main" id="{00000000-0008-0000-0500-00006E000000}"/>
            </a:ext>
          </a:extLst>
        </xdr:cNvPr>
        <xdr:cNvSpPr txBox="1"/>
      </xdr:nvSpPr>
      <xdr:spPr>
        <a:xfrm>
          <a:off x="5740400" y="7585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146271</xdr:rowOff>
    </xdr:from>
    <xdr:to>
      <xdr:col>30</xdr:col>
      <xdr:colOff>25400</xdr:colOff>
      <xdr:row>38</xdr:row>
      <xdr:rowOff>146271</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76138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283618</xdr:rowOff>
    </xdr:from>
    <xdr:ext cx="762000" cy="259045"/>
    <xdr:sp macro="" textlink="">
      <xdr:nvSpPr>
        <xdr:cNvPr id="112" name="人口1人当たり決算額の推移最大値テキスト445">
          <a:extLst>
            <a:ext uri="{FF2B5EF4-FFF2-40B4-BE49-F238E27FC236}">
              <a16:creationId xmlns:a16="http://schemas.microsoft.com/office/drawing/2014/main" id="{00000000-0008-0000-0500-000070000000}"/>
            </a:ext>
          </a:extLst>
        </xdr:cNvPr>
        <xdr:cNvSpPr txBox="1"/>
      </xdr:nvSpPr>
      <xdr:spPr>
        <a:xfrm>
          <a:off x="5740400" y="5693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421,564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25791</xdr:rowOff>
    </xdr:from>
    <xdr:to>
      <xdr:col>30</xdr:col>
      <xdr:colOff>25400</xdr:colOff>
      <xdr:row>33</xdr:row>
      <xdr:rowOff>25791</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595034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297791</xdr:rowOff>
    </xdr:from>
    <xdr:to>
      <xdr:col>29</xdr:col>
      <xdr:colOff>127000</xdr:colOff>
      <xdr:row>37</xdr:row>
      <xdr:rowOff>305552</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003800" y="7422491"/>
          <a:ext cx="647700" cy="77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290329</xdr:rowOff>
    </xdr:from>
    <xdr:ext cx="762000" cy="259045"/>
    <xdr:sp macro="" textlink="">
      <xdr:nvSpPr>
        <xdr:cNvPr id="115" name="人口1人当たり決算額の推移平均値テキスト445">
          <a:extLst>
            <a:ext uri="{FF2B5EF4-FFF2-40B4-BE49-F238E27FC236}">
              <a16:creationId xmlns:a16="http://schemas.microsoft.com/office/drawing/2014/main" id="{00000000-0008-0000-0500-000073000000}"/>
            </a:ext>
          </a:extLst>
        </xdr:cNvPr>
        <xdr:cNvSpPr txBox="1"/>
      </xdr:nvSpPr>
      <xdr:spPr>
        <a:xfrm>
          <a:off x="5740400" y="74150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274842</xdr:rowOff>
    </xdr:from>
    <xdr:to>
      <xdr:col>29</xdr:col>
      <xdr:colOff>177800</xdr:colOff>
      <xdr:row>38</xdr:row>
      <xdr:rowOff>33542</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5600700" y="7399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297791</xdr:rowOff>
    </xdr:from>
    <xdr:to>
      <xdr:col>26</xdr:col>
      <xdr:colOff>50800</xdr:colOff>
      <xdr:row>37</xdr:row>
      <xdr:rowOff>330934</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4305300" y="7422491"/>
          <a:ext cx="698500" cy="331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278923</xdr:rowOff>
    </xdr:from>
    <xdr:to>
      <xdr:col>26</xdr:col>
      <xdr:colOff>101600</xdr:colOff>
      <xdr:row>38</xdr:row>
      <xdr:rowOff>37623</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953000" y="74036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22400</xdr:rowOff>
    </xdr:from>
    <xdr:ext cx="7366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4622800" y="74900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316292</xdr:rowOff>
    </xdr:from>
    <xdr:to>
      <xdr:col>22</xdr:col>
      <xdr:colOff>114300</xdr:colOff>
      <xdr:row>37</xdr:row>
      <xdr:rowOff>330934</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3606800" y="7440992"/>
          <a:ext cx="698500" cy="146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285533</xdr:rowOff>
    </xdr:from>
    <xdr:to>
      <xdr:col>22</xdr:col>
      <xdr:colOff>165100</xdr:colOff>
      <xdr:row>38</xdr:row>
      <xdr:rowOff>44233</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254500" y="74102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29010</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924300" y="7496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313290</xdr:rowOff>
    </xdr:from>
    <xdr:to>
      <xdr:col>18</xdr:col>
      <xdr:colOff>177800</xdr:colOff>
      <xdr:row>37</xdr:row>
      <xdr:rowOff>316292</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a:off x="2908300" y="7437990"/>
          <a:ext cx="698500" cy="30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282927</xdr:rowOff>
    </xdr:from>
    <xdr:to>
      <xdr:col>19</xdr:col>
      <xdr:colOff>38100</xdr:colOff>
      <xdr:row>38</xdr:row>
      <xdr:rowOff>41627</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3556000" y="740762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26404</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225800" y="7494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282824</xdr:rowOff>
    </xdr:from>
    <xdr:to>
      <xdr:col>15</xdr:col>
      <xdr:colOff>101600</xdr:colOff>
      <xdr:row>38</xdr:row>
      <xdr:rowOff>41524</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2857500" y="74075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26301</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527300" y="7493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254752</xdr:rowOff>
    </xdr:from>
    <xdr:to>
      <xdr:col>29</xdr:col>
      <xdr:colOff>177800</xdr:colOff>
      <xdr:row>38</xdr:row>
      <xdr:rowOff>13452</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5600700" y="73794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99829</xdr:rowOff>
    </xdr:from>
    <xdr:ext cx="762000" cy="259045"/>
    <xdr:sp macro="" textlink="">
      <xdr:nvSpPr>
        <xdr:cNvPr id="134" name="人口1人当たり決算額の推移該当値テキスト445">
          <a:extLst>
            <a:ext uri="{FF2B5EF4-FFF2-40B4-BE49-F238E27FC236}">
              <a16:creationId xmlns:a16="http://schemas.microsoft.com/office/drawing/2014/main" id="{00000000-0008-0000-0500-000086000000}"/>
            </a:ext>
          </a:extLst>
        </xdr:cNvPr>
        <xdr:cNvSpPr txBox="1"/>
      </xdr:nvSpPr>
      <xdr:spPr>
        <a:xfrm>
          <a:off x="5740400" y="7224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246991</xdr:rowOff>
    </xdr:from>
    <xdr:to>
      <xdr:col>26</xdr:col>
      <xdr:colOff>101600</xdr:colOff>
      <xdr:row>38</xdr:row>
      <xdr:rowOff>5691</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953000" y="73716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15868</xdr:rowOff>
    </xdr:from>
    <xdr:ext cx="7366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4622800" y="71405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280134</xdr:rowOff>
    </xdr:from>
    <xdr:to>
      <xdr:col>22</xdr:col>
      <xdr:colOff>165100</xdr:colOff>
      <xdr:row>38</xdr:row>
      <xdr:rowOff>38834</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254500" y="74048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49011</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924300" y="7173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265492</xdr:rowOff>
    </xdr:from>
    <xdr:to>
      <xdr:col>19</xdr:col>
      <xdr:colOff>38100</xdr:colOff>
      <xdr:row>38</xdr:row>
      <xdr:rowOff>24192</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3556000" y="73901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34369</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225800" y="7159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262490</xdr:rowOff>
    </xdr:from>
    <xdr:to>
      <xdr:col>15</xdr:col>
      <xdr:colOff>101600</xdr:colOff>
      <xdr:row>38</xdr:row>
      <xdr:rowOff>21190</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2857500" y="73871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31367</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2527300" y="715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鹿児島県志布志市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29,808
29,220
290.27
33,173,482
32,271,128
889,799
11,238,389
20,773,378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49619</xdr:rowOff>
    </xdr:from>
    <xdr:to>
      <xdr:col>24</xdr:col>
      <xdr:colOff>62865</xdr:colOff>
      <xdr:row>39</xdr:row>
      <xdr:rowOff>27140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364569"/>
          <a:ext cx="1270" cy="13491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30967</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717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27140</xdr:rowOff>
    </xdr:from>
    <xdr:to>
      <xdr:col>24</xdr:col>
      <xdr:colOff>152400</xdr:colOff>
      <xdr:row>39</xdr:row>
      <xdr:rowOff>27140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713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167746</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1397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167,593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49619</xdr:rowOff>
    </xdr:from>
    <xdr:to>
      <xdr:col>24</xdr:col>
      <xdr:colOff>152400</xdr:colOff>
      <xdr:row>31</xdr:row>
      <xdr:rowOff>49619</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364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85954</xdr:rowOff>
    </xdr:from>
    <xdr:to>
      <xdr:col>24</xdr:col>
      <xdr:colOff>63500</xdr:colOff>
      <xdr:row>36</xdr:row>
      <xdr:rowOff>111684</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258154"/>
          <a:ext cx="838200" cy="2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126776</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9560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103899</xdr:rowOff>
    </xdr:from>
    <xdr:to>
      <xdr:col>24</xdr:col>
      <xdr:colOff>114300</xdr:colOff>
      <xdr:row>36</xdr:row>
      <xdr:rowOff>34049</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04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46901</xdr:rowOff>
    </xdr:from>
    <xdr:to>
      <xdr:col>19</xdr:col>
      <xdr:colOff>177800</xdr:colOff>
      <xdr:row>36</xdr:row>
      <xdr:rowOff>111684</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6219101"/>
          <a:ext cx="889000" cy="64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112713</xdr:rowOff>
    </xdr:from>
    <xdr:to>
      <xdr:col>20</xdr:col>
      <xdr:colOff>38100</xdr:colOff>
      <xdr:row>36</xdr:row>
      <xdr:rowOff>42863</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13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59390</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497795" y="5888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46901</xdr:rowOff>
    </xdr:from>
    <xdr:to>
      <xdr:col>15</xdr:col>
      <xdr:colOff>50800</xdr:colOff>
      <xdr:row>36</xdr:row>
      <xdr:rowOff>85166</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219101"/>
          <a:ext cx="889000" cy="38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169202</xdr:rowOff>
    </xdr:from>
    <xdr:to>
      <xdr:col>15</xdr:col>
      <xdr:colOff>101600</xdr:colOff>
      <xdr:row>36</xdr:row>
      <xdr:rowOff>99352</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169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90479</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08795" y="62626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85166</xdr:rowOff>
    </xdr:from>
    <xdr:to>
      <xdr:col>10</xdr:col>
      <xdr:colOff>114300</xdr:colOff>
      <xdr:row>36</xdr:row>
      <xdr:rowOff>101841</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257366"/>
          <a:ext cx="889000" cy="1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119215</xdr:rowOff>
    </xdr:from>
    <xdr:to>
      <xdr:col>10</xdr:col>
      <xdr:colOff>165100</xdr:colOff>
      <xdr:row>37</xdr:row>
      <xdr:rowOff>49365</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9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40492</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384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121742</xdr:rowOff>
    </xdr:from>
    <xdr:to>
      <xdr:col>6</xdr:col>
      <xdr:colOff>38100</xdr:colOff>
      <xdr:row>37</xdr:row>
      <xdr:rowOff>51892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293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43019</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386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35154</xdr:rowOff>
    </xdr:from>
    <xdr:to>
      <xdr:col>24</xdr:col>
      <xdr:colOff>114300</xdr:colOff>
      <xdr:row>36</xdr:row>
      <xdr:rowOff>136754</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207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13581</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185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60884</xdr:rowOff>
    </xdr:from>
    <xdr:to>
      <xdr:col>20</xdr:col>
      <xdr:colOff>38100</xdr:colOff>
      <xdr:row>36</xdr:row>
      <xdr:rowOff>162484</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233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153611</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325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167551</xdr:rowOff>
    </xdr:from>
    <xdr:to>
      <xdr:col>15</xdr:col>
      <xdr:colOff>101600</xdr:colOff>
      <xdr:row>36</xdr:row>
      <xdr:rowOff>97701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168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114228</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59435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34366</xdr:rowOff>
    </xdr:from>
    <xdr:to>
      <xdr:col>10</xdr:col>
      <xdr:colOff>165100</xdr:colOff>
      <xdr:row>36</xdr:row>
      <xdr:rowOff>135966</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206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152493</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5981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51041</xdr:rowOff>
    </xdr:from>
    <xdr:to>
      <xdr:col>6</xdr:col>
      <xdr:colOff>38100</xdr:colOff>
      <xdr:row>36</xdr:row>
      <xdr:rowOff>152641</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223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169168</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5998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42432</xdr:rowOff>
    </xdr:from>
    <xdr:to>
      <xdr:col>24</xdr:col>
      <xdr:colOff>62865</xdr:colOff>
      <xdr:row>58</xdr:row>
      <xdr:rowOff>118385</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86382"/>
          <a:ext cx="1270" cy="12761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122212</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10066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118385</xdr:rowOff>
    </xdr:from>
    <xdr:to>
      <xdr:col>24</xdr:col>
      <xdr:colOff>152400</xdr:colOff>
      <xdr:row>58</xdr:row>
      <xdr:rowOff>118385</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10062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160559</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61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721,059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42432</xdr:rowOff>
    </xdr:from>
    <xdr:to>
      <xdr:col>24</xdr:col>
      <xdr:colOff>152400</xdr:colOff>
      <xdr:row>51</xdr:row>
      <xdr:rowOff>42432</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863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157007</xdr:rowOff>
    </xdr:from>
    <xdr:to>
      <xdr:col>24</xdr:col>
      <xdr:colOff>63500</xdr:colOff>
      <xdr:row>57</xdr:row>
      <xdr:rowOff>56905</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9758207"/>
          <a:ext cx="838200" cy="71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119311</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89196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140884</xdr:rowOff>
    </xdr:from>
    <xdr:to>
      <xdr:col>24</xdr:col>
      <xdr:colOff>114300</xdr:colOff>
      <xdr:row>58</xdr:row>
      <xdr:rowOff>71034</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913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37617</xdr:rowOff>
    </xdr:from>
    <xdr:to>
      <xdr:col>19</xdr:col>
      <xdr:colOff>177800</xdr:colOff>
      <xdr:row>57</xdr:row>
      <xdr:rowOff>56905</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908300" y="9810267"/>
          <a:ext cx="889000" cy="19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151940</xdr:rowOff>
    </xdr:from>
    <xdr:to>
      <xdr:col>20</xdr:col>
      <xdr:colOff>38100</xdr:colOff>
      <xdr:row>58</xdr:row>
      <xdr:rowOff>82090</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924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73217</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10017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37617</xdr:rowOff>
    </xdr:from>
    <xdr:to>
      <xdr:col>15</xdr:col>
      <xdr:colOff>50800</xdr:colOff>
      <xdr:row>57</xdr:row>
      <xdr:rowOff>90822</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810267"/>
          <a:ext cx="889000" cy="53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163686</xdr:rowOff>
    </xdr:from>
    <xdr:to>
      <xdr:col>15</xdr:col>
      <xdr:colOff>101600</xdr:colOff>
      <xdr:row>58</xdr:row>
      <xdr:rowOff>93836</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936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84963</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10029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90822</xdr:rowOff>
    </xdr:from>
    <xdr:to>
      <xdr:col>10</xdr:col>
      <xdr:colOff>114300</xdr:colOff>
      <xdr:row>57</xdr:row>
      <xdr:rowOff>109188</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863472"/>
          <a:ext cx="889000" cy="18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170125</xdr:rowOff>
    </xdr:from>
    <xdr:to>
      <xdr:col>10</xdr:col>
      <xdr:colOff>165100</xdr:colOff>
      <xdr:row>58</xdr:row>
      <xdr:rowOff>100275</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942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91402</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10035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10730</xdr:rowOff>
    </xdr:from>
    <xdr:to>
      <xdr:col>6</xdr:col>
      <xdr:colOff>38100</xdr:colOff>
      <xdr:row>58</xdr:row>
      <xdr:rowOff>112330</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95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103457</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10047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106207</xdr:rowOff>
    </xdr:from>
    <xdr:to>
      <xdr:col>24</xdr:col>
      <xdr:colOff>114300</xdr:colOff>
      <xdr:row>57</xdr:row>
      <xdr:rowOff>36357</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707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129084</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558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6105</xdr:rowOff>
    </xdr:from>
    <xdr:to>
      <xdr:col>20</xdr:col>
      <xdr:colOff>38100</xdr:colOff>
      <xdr:row>57</xdr:row>
      <xdr:rowOff>107705</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778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124232</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95539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158267</xdr:rowOff>
    </xdr:from>
    <xdr:to>
      <xdr:col>15</xdr:col>
      <xdr:colOff>101600</xdr:colOff>
      <xdr:row>57</xdr:row>
      <xdr:rowOff>88417</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759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104944</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795" y="9534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40022</xdr:rowOff>
    </xdr:from>
    <xdr:to>
      <xdr:col>10</xdr:col>
      <xdr:colOff>165100</xdr:colOff>
      <xdr:row>57</xdr:row>
      <xdr:rowOff>141622</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812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158149</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19795" y="9587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58388</xdr:rowOff>
    </xdr:from>
    <xdr:to>
      <xdr:col>6</xdr:col>
      <xdr:colOff>38100</xdr:colOff>
      <xdr:row>57</xdr:row>
      <xdr:rowOff>159988</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831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5065</xdr:rowOff>
    </xdr:from>
    <xdr:ext cx="599010"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30795" y="9606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144434</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74</xdr:row>
      <xdr:rowOff>160762</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a:extLst>
            <a:ext uri="{FF2B5EF4-FFF2-40B4-BE49-F238E27FC236}">
              <a16:creationId xmlns:a16="http://schemas.microsoft.com/office/drawing/2014/main" id="{00000000-0008-0000-06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40667</xdr:rowOff>
    </xdr:from>
    <xdr:to>
      <xdr:col>24</xdr:col>
      <xdr:colOff>62865</xdr:colOff>
      <xdr:row>79</xdr:row>
      <xdr:rowOff>89376</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4633595" y="12213617"/>
          <a:ext cx="1270" cy="14203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93203</xdr:rowOff>
    </xdr:from>
    <xdr:ext cx="378565" cy="259045"/>
    <xdr:sp macro="" textlink="">
      <xdr:nvSpPr>
        <xdr:cNvPr id="173" name="維持補修費最小値テキスト">
          <a:extLst>
            <a:ext uri="{FF2B5EF4-FFF2-40B4-BE49-F238E27FC236}">
              <a16:creationId xmlns:a16="http://schemas.microsoft.com/office/drawing/2014/main" id="{00000000-0008-0000-0600-0000AD000000}"/>
            </a:ext>
          </a:extLst>
        </xdr:cNvPr>
        <xdr:cNvSpPr txBox="1"/>
      </xdr:nvSpPr>
      <xdr:spPr>
        <a:xfrm>
          <a:off x="4686300" y="136377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89376</xdr:rowOff>
    </xdr:from>
    <xdr:to>
      <xdr:col>24</xdr:col>
      <xdr:colOff>152400</xdr:colOff>
      <xdr:row>79</xdr:row>
      <xdr:rowOff>89376</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3633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158794</xdr:rowOff>
    </xdr:from>
    <xdr:ext cx="534377" cy="259045"/>
    <xdr:sp macro="" textlink="">
      <xdr:nvSpPr>
        <xdr:cNvPr id="175" name="維持補修費最大値テキスト">
          <a:extLst>
            <a:ext uri="{FF2B5EF4-FFF2-40B4-BE49-F238E27FC236}">
              <a16:creationId xmlns:a16="http://schemas.microsoft.com/office/drawing/2014/main" id="{00000000-0008-0000-0600-0000AF000000}"/>
            </a:ext>
          </a:extLst>
        </xdr:cNvPr>
        <xdr:cNvSpPr txBox="1"/>
      </xdr:nvSpPr>
      <xdr:spPr>
        <a:xfrm>
          <a:off x="4686300" y="11988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40667</xdr:rowOff>
    </xdr:from>
    <xdr:to>
      <xdr:col>24</xdr:col>
      <xdr:colOff>152400</xdr:colOff>
      <xdr:row>71</xdr:row>
      <xdr:rowOff>40667</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2213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72851</xdr:rowOff>
    </xdr:from>
    <xdr:to>
      <xdr:col>24</xdr:col>
      <xdr:colOff>63500</xdr:colOff>
      <xdr:row>79</xdr:row>
      <xdr:rowOff>76329</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3797300" y="13617401"/>
          <a:ext cx="838200" cy="3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66760</xdr:rowOff>
    </xdr:from>
    <xdr:ext cx="534377" cy="259045"/>
    <xdr:sp macro="" textlink="">
      <xdr:nvSpPr>
        <xdr:cNvPr id="178" name="維持補修費平均値テキスト">
          <a:extLst>
            <a:ext uri="{FF2B5EF4-FFF2-40B4-BE49-F238E27FC236}">
              <a16:creationId xmlns:a16="http://schemas.microsoft.com/office/drawing/2014/main" id="{00000000-0008-0000-0600-0000B2000000}"/>
            </a:ext>
          </a:extLst>
        </xdr:cNvPr>
        <xdr:cNvSpPr txBox="1"/>
      </xdr:nvSpPr>
      <xdr:spPr>
        <a:xfrm>
          <a:off x="4686300" y="132684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43883</xdr:rowOff>
    </xdr:from>
    <xdr:to>
      <xdr:col>24</xdr:col>
      <xdr:colOff>114300</xdr:colOff>
      <xdr:row>78</xdr:row>
      <xdr:rowOff>145483</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4584700" y="13416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76329</xdr:rowOff>
    </xdr:from>
    <xdr:to>
      <xdr:col>19</xdr:col>
      <xdr:colOff>177800</xdr:colOff>
      <xdr:row>79</xdr:row>
      <xdr:rowOff>76378</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2908300" y="13620879"/>
          <a:ext cx="889000" cy="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41481</xdr:rowOff>
    </xdr:from>
    <xdr:to>
      <xdr:col>20</xdr:col>
      <xdr:colOff>38100</xdr:colOff>
      <xdr:row>78</xdr:row>
      <xdr:rowOff>143081</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3746500" y="1341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159608</xdr:rowOff>
    </xdr:from>
    <xdr:ext cx="534377"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3530111" y="13189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69047</xdr:rowOff>
    </xdr:from>
    <xdr:to>
      <xdr:col>15</xdr:col>
      <xdr:colOff>50800</xdr:colOff>
      <xdr:row>79</xdr:row>
      <xdr:rowOff>76378</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2019300" y="13613597"/>
          <a:ext cx="889000" cy="7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64619</xdr:rowOff>
    </xdr:from>
    <xdr:to>
      <xdr:col>15</xdr:col>
      <xdr:colOff>101600</xdr:colOff>
      <xdr:row>78</xdr:row>
      <xdr:rowOff>166219</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2857500" y="13437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11296</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2673428" y="13212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66875</xdr:rowOff>
    </xdr:from>
    <xdr:to>
      <xdr:col>10</xdr:col>
      <xdr:colOff>114300</xdr:colOff>
      <xdr:row>79</xdr:row>
      <xdr:rowOff>69047</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a:off x="1130300" y="13611425"/>
          <a:ext cx="889000" cy="2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110274</xdr:rowOff>
    </xdr:from>
    <xdr:to>
      <xdr:col>10</xdr:col>
      <xdr:colOff>165100</xdr:colOff>
      <xdr:row>79</xdr:row>
      <xdr:rowOff>40424</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968500" y="13483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56951</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1784428" y="13258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94501</xdr:rowOff>
    </xdr:from>
    <xdr:to>
      <xdr:col>6</xdr:col>
      <xdr:colOff>38100</xdr:colOff>
      <xdr:row>79</xdr:row>
      <xdr:rowOff>24651</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079500" y="13467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41178</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895428" y="13242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22051</xdr:rowOff>
    </xdr:from>
    <xdr:to>
      <xdr:col>24</xdr:col>
      <xdr:colOff>114300</xdr:colOff>
      <xdr:row>79</xdr:row>
      <xdr:rowOff>123651</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4584700" y="13566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108428</xdr:rowOff>
    </xdr:from>
    <xdr:ext cx="469744" cy="259045"/>
    <xdr:sp macro="" textlink="">
      <xdr:nvSpPr>
        <xdr:cNvPr id="197" name="維持補修費該当値テキスト">
          <a:extLst>
            <a:ext uri="{FF2B5EF4-FFF2-40B4-BE49-F238E27FC236}">
              <a16:creationId xmlns:a16="http://schemas.microsoft.com/office/drawing/2014/main" id="{00000000-0008-0000-0600-0000C5000000}"/>
            </a:ext>
          </a:extLst>
        </xdr:cNvPr>
        <xdr:cNvSpPr txBox="1"/>
      </xdr:nvSpPr>
      <xdr:spPr>
        <a:xfrm>
          <a:off x="4686300" y="13481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25529</xdr:rowOff>
    </xdr:from>
    <xdr:to>
      <xdr:col>20</xdr:col>
      <xdr:colOff>38100</xdr:colOff>
      <xdr:row>79</xdr:row>
      <xdr:rowOff>127129</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3746500" y="13570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118256</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3562428" y="13662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79</xdr:row>
      <xdr:rowOff>25578</xdr:rowOff>
    </xdr:from>
    <xdr:to>
      <xdr:col>15</xdr:col>
      <xdr:colOff>101600</xdr:colOff>
      <xdr:row>79</xdr:row>
      <xdr:rowOff>127178</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2857500" y="13570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118305</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2673428" y="13662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79</xdr:row>
      <xdr:rowOff>18247</xdr:rowOff>
    </xdr:from>
    <xdr:to>
      <xdr:col>10</xdr:col>
      <xdr:colOff>165100</xdr:colOff>
      <xdr:row>79</xdr:row>
      <xdr:rowOff>119847</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968500" y="13562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110974</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1784428" y="13655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16075</xdr:rowOff>
    </xdr:from>
    <xdr:to>
      <xdr:col>6</xdr:col>
      <xdr:colOff>38100</xdr:colOff>
      <xdr:row>79</xdr:row>
      <xdr:rowOff>117675</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079500" y="13560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108802</xdr:rowOff>
    </xdr:from>
    <xdr:ext cx="469744"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895428" y="13653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a:extLst>
            <a:ext uri="{FF2B5EF4-FFF2-40B4-BE49-F238E27FC236}">
              <a16:creationId xmlns:a16="http://schemas.microsoft.com/office/drawing/2014/main" id="{00000000-0008-0000-0600-0000E6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扶助費グラフ枠">
          <a:extLst>
            <a:ext uri="{FF2B5EF4-FFF2-40B4-BE49-F238E27FC236}">
              <a16:creationId xmlns:a16="http://schemas.microsoft.com/office/drawing/2014/main" id="{00000000-0008-0000-06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134617</xdr:rowOff>
    </xdr:from>
    <xdr:to>
      <xdr:col>24</xdr:col>
      <xdr:colOff>62865</xdr:colOff>
      <xdr:row>99</xdr:row>
      <xdr:rowOff>9365</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4633595" y="15393667"/>
          <a:ext cx="1270" cy="15892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13192</xdr:rowOff>
    </xdr:from>
    <xdr:ext cx="534377" cy="259045"/>
    <xdr:sp macro="" textlink="">
      <xdr:nvSpPr>
        <xdr:cNvPr id="233" name="扶助費最小値テキスト">
          <a:extLst>
            <a:ext uri="{FF2B5EF4-FFF2-40B4-BE49-F238E27FC236}">
              <a16:creationId xmlns:a16="http://schemas.microsoft.com/office/drawing/2014/main" id="{00000000-0008-0000-0600-0000E9000000}"/>
            </a:ext>
          </a:extLst>
        </xdr:cNvPr>
        <xdr:cNvSpPr txBox="1"/>
      </xdr:nvSpPr>
      <xdr:spPr>
        <a:xfrm>
          <a:off x="4686300" y="16986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9365</xdr:rowOff>
    </xdr:from>
    <xdr:to>
      <xdr:col>24</xdr:col>
      <xdr:colOff>152400</xdr:colOff>
      <xdr:row>99</xdr:row>
      <xdr:rowOff>9365</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6982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81294</xdr:rowOff>
    </xdr:from>
    <xdr:ext cx="599010" cy="259045"/>
    <xdr:sp macro="" textlink="">
      <xdr:nvSpPr>
        <xdr:cNvPr id="235" name="扶助費最大値テキスト">
          <a:extLst>
            <a:ext uri="{FF2B5EF4-FFF2-40B4-BE49-F238E27FC236}">
              <a16:creationId xmlns:a16="http://schemas.microsoft.com/office/drawing/2014/main" id="{00000000-0008-0000-0600-0000EB000000}"/>
            </a:ext>
          </a:extLst>
        </xdr:cNvPr>
        <xdr:cNvSpPr txBox="1"/>
      </xdr:nvSpPr>
      <xdr:spPr>
        <a:xfrm>
          <a:off x="4686300" y="15168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134617</xdr:rowOff>
    </xdr:from>
    <xdr:to>
      <xdr:col>24</xdr:col>
      <xdr:colOff>152400</xdr:colOff>
      <xdr:row>89</xdr:row>
      <xdr:rowOff>134617</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4546600" y="15393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91</xdr:row>
      <xdr:rowOff>157226</xdr:rowOff>
    </xdr:from>
    <xdr:to>
      <xdr:col>24</xdr:col>
      <xdr:colOff>63500</xdr:colOff>
      <xdr:row>93</xdr:row>
      <xdr:rowOff>24529</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3797300" y="15759176"/>
          <a:ext cx="838200" cy="210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110510</xdr:rowOff>
    </xdr:from>
    <xdr:ext cx="599010" cy="259045"/>
    <xdr:sp macro="" textlink="">
      <xdr:nvSpPr>
        <xdr:cNvPr id="238" name="扶助費平均値テキスト">
          <a:extLst>
            <a:ext uri="{FF2B5EF4-FFF2-40B4-BE49-F238E27FC236}">
              <a16:creationId xmlns:a16="http://schemas.microsoft.com/office/drawing/2014/main" id="{00000000-0008-0000-0600-0000EE000000}"/>
            </a:ext>
          </a:extLst>
        </xdr:cNvPr>
        <xdr:cNvSpPr txBox="1"/>
      </xdr:nvSpPr>
      <xdr:spPr>
        <a:xfrm>
          <a:off x="4686300" y="163982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132083</xdr:rowOff>
    </xdr:from>
    <xdr:to>
      <xdr:col>24</xdr:col>
      <xdr:colOff>114300</xdr:colOff>
      <xdr:row>96</xdr:row>
      <xdr:rowOff>62233</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4584700" y="16419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91</xdr:row>
      <xdr:rowOff>157226</xdr:rowOff>
    </xdr:from>
    <xdr:to>
      <xdr:col>19</xdr:col>
      <xdr:colOff>177800</xdr:colOff>
      <xdr:row>93</xdr:row>
      <xdr:rowOff>93839</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908300" y="15759176"/>
          <a:ext cx="889000" cy="279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17881</xdr:rowOff>
    </xdr:from>
    <xdr:to>
      <xdr:col>20</xdr:col>
      <xdr:colOff>38100</xdr:colOff>
      <xdr:row>95</xdr:row>
      <xdr:rowOff>119481</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3746500" y="1630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110608</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3497795" y="16398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93839</xdr:rowOff>
    </xdr:from>
    <xdr:to>
      <xdr:col>15</xdr:col>
      <xdr:colOff>50800</xdr:colOff>
      <xdr:row>93</xdr:row>
      <xdr:rowOff>152893</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2019300" y="16038689"/>
          <a:ext cx="889000" cy="59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100079</xdr:rowOff>
    </xdr:from>
    <xdr:to>
      <xdr:col>15</xdr:col>
      <xdr:colOff>101600</xdr:colOff>
      <xdr:row>97</xdr:row>
      <xdr:rowOff>30229</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2857500" y="16559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21356</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608795" y="16652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152893</xdr:rowOff>
    </xdr:from>
    <xdr:to>
      <xdr:col>10</xdr:col>
      <xdr:colOff>114300</xdr:colOff>
      <xdr:row>93</xdr:row>
      <xdr:rowOff>157607</xdr:rowOff>
    </xdr:to>
    <xdr:cxnSp macro="">
      <xdr:nvCxnSpPr>
        <xdr:cNvPr id="246" name="直線コネクタ 245">
          <a:extLst>
            <a:ext uri="{FF2B5EF4-FFF2-40B4-BE49-F238E27FC236}">
              <a16:creationId xmlns:a16="http://schemas.microsoft.com/office/drawing/2014/main" id="{00000000-0008-0000-0600-0000F6000000}"/>
            </a:ext>
          </a:extLst>
        </xdr:cNvPr>
        <xdr:cNvCxnSpPr/>
      </xdr:nvCxnSpPr>
      <xdr:spPr>
        <a:xfrm flipV="1">
          <a:off x="1130300" y="16097743"/>
          <a:ext cx="889000" cy="4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99383</xdr:rowOff>
    </xdr:from>
    <xdr:to>
      <xdr:col>10</xdr:col>
      <xdr:colOff>165100</xdr:colOff>
      <xdr:row>97</xdr:row>
      <xdr:rowOff>29533</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968500" y="16558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20660</xdr:rowOff>
    </xdr:from>
    <xdr:ext cx="59901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719795" y="16651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144951</xdr:rowOff>
    </xdr:from>
    <xdr:to>
      <xdr:col>6</xdr:col>
      <xdr:colOff>38100</xdr:colOff>
      <xdr:row>97</xdr:row>
      <xdr:rowOff>75101</xdr:rowOff>
    </xdr:to>
    <xdr:sp macro="" textlink="">
      <xdr:nvSpPr>
        <xdr:cNvPr id="249" name="フローチャート: 判断 248">
          <a:extLst>
            <a:ext uri="{FF2B5EF4-FFF2-40B4-BE49-F238E27FC236}">
              <a16:creationId xmlns:a16="http://schemas.microsoft.com/office/drawing/2014/main" id="{00000000-0008-0000-0600-0000F9000000}"/>
            </a:ext>
          </a:extLst>
        </xdr:cNvPr>
        <xdr:cNvSpPr/>
      </xdr:nvSpPr>
      <xdr:spPr>
        <a:xfrm>
          <a:off x="1079500" y="16604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66228</xdr:rowOff>
    </xdr:from>
    <xdr:ext cx="534377"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863111" y="16696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145179</xdr:rowOff>
    </xdr:from>
    <xdr:to>
      <xdr:col>24</xdr:col>
      <xdr:colOff>114300</xdr:colOff>
      <xdr:row>93</xdr:row>
      <xdr:rowOff>75329</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4584700" y="15918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168056</xdr:rowOff>
    </xdr:from>
    <xdr:ext cx="599010" cy="259045"/>
    <xdr:sp macro="" textlink="">
      <xdr:nvSpPr>
        <xdr:cNvPr id="257" name="扶助費該当値テキスト">
          <a:extLst>
            <a:ext uri="{FF2B5EF4-FFF2-40B4-BE49-F238E27FC236}">
              <a16:creationId xmlns:a16="http://schemas.microsoft.com/office/drawing/2014/main" id="{00000000-0008-0000-0600-000001010000}"/>
            </a:ext>
          </a:extLst>
        </xdr:cNvPr>
        <xdr:cNvSpPr txBox="1"/>
      </xdr:nvSpPr>
      <xdr:spPr>
        <a:xfrm>
          <a:off x="4686300" y="15770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91</xdr:row>
      <xdr:rowOff>106426</xdr:rowOff>
    </xdr:from>
    <xdr:to>
      <xdr:col>20</xdr:col>
      <xdr:colOff>38100</xdr:colOff>
      <xdr:row>92</xdr:row>
      <xdr:rowOff>36576</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3746500" y="15708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90</xdr:row>
      <xdr:rowOff>53103</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3497795" y="15483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43039</xdr:rowOff>
    </xdr:from>
    <xdr:to>
      <xdr:col>15</xdr:col>
      <xdr:colOff>101600</xdr:colOff>
      <xdr:row>93</xdr:row>
      <xdr:rowOff>144639</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2857500" y="15987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161166</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2608795" y="15763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102093</xdr:rowOff>
    </xdr:from>
    <xdr:to>
      <xdr:col>10</xdr:col>
      <xdr:colOff>165100</xdr:colOff>
      <xdr:row>94</xdr:row>
      <xdr:rowOff>32243</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968500" y="16046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48770</xdr:rowOff>
    </xdr:from>
    <xdr:ext cx="599010"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1719795" y="158221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106807</xdr:rowOff>
    </xdr:from>
    <xdr:to>
      <xdr:col>6</xdr:col>
      <xdr:colOff>38100</xdr:colOff>
      <xdr:row>94</xdr:row>
      <xdr:rowOff>36957</xdr:rowOff>
    </xdr:to>
    <xdr:sp macro="" textlink="">
      <xdr:nvSpPr>
        <xdr:cNvPr id="264" name="楕円 263">
          <a:extLst>
            <a:ext uri="{FF2B5EF4-FFF2-40B4-BE49-F238E27FC236}">
              <a16:creationId xmlns:a16="http://schemas.microsoft.com/office/drawing/2014/main" id="{00000000-0008-0000-0600-000008010000}"/>
            </a:ext>
          </a:extLst>
        </xdr:cNvPr>
        <xdr:cNvSpPr/>
      </xdr:nvSpPr>
      <xdr:spPr>
        <a:xfrm>
          <a:off x="1079500" y="16051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53484</xdr:rowOff>
    </xdr:from>
    <xdr:ext cx="599010" cy="259045"/>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830795" y="158268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142920</xdr:rowOff>
    </xdr:from>
    <xdr:to>
      <xdr:col>54</xdr:col>
      <xdr:colOff>189865</xdr:colOff>
      <xdr:row>38</xdr:row>
      <xdr:rowOff>168781</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5286420"/>
          <a:ext cx="1270" cy="1397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1158</xdr:rowOff>
    </xdr:from>
    <xdr:ext cx="534377"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687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168781</xdr:rowOff>
    </xdr:from>
    <xdr:to>
      <xdr:col>55</xdr:col>
      <xdr:colOff>88900</xdr:colOff>
      <xdr:row>38</xdr:row>
      <xdr:rowOff>168781</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683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89597</xdr:rowOff>
    </xdr:from>
    <xdr:ext cx="599010"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5061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142920</xdr:rowOff>
    </xdr:from>
    <xdr:to>
      <xdr:col>55</xdr:col>
      <xdr:colOff>88900</xdr:colOff>
      <xdr:row>30</xdr:row>
      <xdr:rowOff>142920</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528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164405</xdr:rowOff>
    </xdr:from>
    <xdr:to>
      <xdr:col>55</xdr:col>
      <xdr:colOff>0</xdr:colOff>
      <xdr:row>38</xdr:row>
      <xdr:rowOff>7422</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9639300" y="6508055"/>
          <a:ext cx="838200" cy="14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73699</xdr:rowOff>
    </xdr:from>
    <xdr:ext cx="599010"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624589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50822</xdr:rowOff>
    </xdr:from>
    <xdr:to>
      <xdr:col>55</xdr:col>
      <xdr:colOff>50800</xdr:colOff>
      <xdr:row>37</xdr:row>
      <xdr:rowOff>152422</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394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19280</xdr:rowOff>
    </xdr:from>
    <xdr:to>
      <xdr:col>50</xdr:col>
      <xdr:colOff>114300</xdr:colOff>
      <xdr:row>38</xdr:row>
      <xdr:rowOff>7422</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8750300" y="6191480"/>
          <a:ext cx="889000" cy="331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60276</xdr:rowOff>
    </xdr:from>
    <xdr:to>
      <xdr:col>50</xdr:col>
      <xdr:colOff>165100</xdr:colOff>
      <xdr:row>37</xdr:row>
      <xdr:rowOff>161876</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6403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6953</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39795" y="6179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19280</xdr:rowOff>
    </xdr:from>
    <xdr:to>
      <xdr:col>45</xdr:col>
      <xdr:colOff>177800</xdr:colOff>
      <xdr:row>38</xdr:row>
      <xdr:rowOff>34551</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7861300" y="6191480"/>
          <a:ext cx="889000" cy="358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80357</xdr:rowOff>
    </xdr:from>
    <xdr:to>
      <xdr:col>46</xdr:col>
      <xdr:colOff>38100</xdr:colOff>
      <xdr:row>36</xdr:row>
      <xdr:rowOff>10507</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6081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27034</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50795" y="5856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34551</xdr:rowOff>
    </xdr:from>
    <xdr:to>
      <xdr:col>41</xdr:col>
      <xdr:colOff>50800</xdr:colOff>
      <xdr:row>38</xdr:row>
      <xdr:rowOff>55755</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flipV="1">
          <a:off x="6972300" y="6549651"/>
          <a:ext cx="889000" cy="21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142820</xdr:rowOff>
    </xdr:from>
    <xdr:to>
      <xdr:col>41</xdr:col>
      <xdr:colOff>101600</xdr:colOff>
      <xdr:row>38</xdr:row>
      <xdr:rowOff>72971</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648647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89497</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94111" y="6261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162594</xdr:rowOff>
    </xdr:from>
    <xdr:to>
      <xdr:col>36</xdr:col>
      <xdr:colOff>165100</xdr:colOff>
      <xdr:row>38</xdr:row>
      <xdr:rowOff>92744</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6506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109271</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05111" y="6281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113605</xdr:rowOff>
    </xdr:from>
    <xdr:to>
      <xdr:col>55</xdr:col>
      <xdr:colOff>50800</xdr:colOff>
      <xdr:row>38</xdr:row>
      <xdr:rowOff>43755</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457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92032</xdr:rowOff>
    </xdr:from>
    <xdr:ext cx="534377"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6435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128072</xdr:rowOff>
    </xdr:from>
    <xdr:to>
      <xdr:col>50</xdr:col>
      <xdr:colOff>165100</xdr:colOff>
      <xdr:row>38</xdr:row>
      <xdr:rowOff>58223</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647172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49349</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72111" y="6564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139930</xdr:rowOff>
    </xdr:from>
    <xdr:to>
      <xdr:col>46</xdr:col>
      <xdr:colOff>38100</xdr:colOff>
      <xdr:row>36</xdr:row>
      <xdr:rowOff>70080</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614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61207</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50795" y="62334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155201</xdr:rowOff>
    </xdr:from>
    <xdr:to>
      <xdr:col>41</xdr:col>
      <xdr:colOff>101600</xdr:colOff>
      <xdr:row>38</xdr:row>
      <xdr:rowOff>85351</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6498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76478</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94111" y="6591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4955</xdr:rowOff>
    </xdr:from>
    <xdr:to>
      <xdr:col>36</xdr:col>
      <xdr:colOff>165100</xdr:colOff>
      <xdr:row>38</xdr:row>
      <xdr:rowOff>106555</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6520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97682</xdr:rowOff>
    </xdr:from>
    <xdr:ext cx="534377"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705111" y="6612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普通建設事業費グラフ枠">
          <a:extLst>
            <a:ext uri="{FF2B5EF4-FFF2-40B4-BE49-F238E27FC236}">
              <a16:creationId xmlns:a16="http://schemas.microsoft.com/office/drawing/2014/main" id="{00000000-0008-0000-0600-00005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149922</xdr:rowOff>
    </xdr:from>
    <xdr:to>
      <xdr:col>54</xdr:col>
      <xdr:colOff>189865</xdr:colOff>
      <xdr:row>59</xdr:row>
      <xdr:rowOff>36680</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10475595" y="8722422"/>
          <a:ext cx="1270" cy="14298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40507</xdr:rowOff>
    </xdr:from>
    <xdr:ext cx="534377" cy="259045"/>
    <xdr:sp macro="" textlink="">
      <xdr:nvSpPr>
        <xdr:cNvPr id="351" name="普通建設事業費最小値テキスト">
          <a:extLst>
            <a:ext uri="{FF2B5EF4-FFF2-40B4-BE49-F238E27FC236}">
              <a16:creationId xmlns:a16="http://schemas.microsoft.com/office/drawing/2014/main" id="{00000000-0008-0000-0600-00005F010000}"/>
            </a:ext>
          </a:extLst>
        </xdr:cNvPr>
        <xdr:cNvSpPr txBox="1"/>
      </xdr:nvSpPr>
      <xdr:spPr>
        <a:xfrm>
          <a:off x="10528300" y="10156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36680</xdr:rowOff>
    </xdr:from>
    <xdr:to>
      <xdr:col>55</xdr:col>
      <xdr:colOff>88900</xdr:colOff>
      <xdr:row>59</xdr:row>
      <xdr:rowOff>36680</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10152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96599</xdr:rowOff>
    </xdr:from>
    <xdr:ext cx="599010" cy="259045"/>
    <xdr:sp macro="" textlink="">
      <xdr:nvSpPr>
        <xdr:cNvPr id="353" name="普通建設事業費最大値テキスト">
          <a:extLst>
            <a:ext uri="{FF2B5EF4-FFF2-40B4-BE49-F238E27FC236}">
              <a16:creationId xmlns:a16="http://schemas.microsoft.com/office/drawing/2014/main" id="{00000000-0008-0000-0600-000061010000}"/>
            </a:ext>
          </a:extLst>
        </xdr:cNvPr>
        <xdr:cNvSpPr txBox="1"/>
      </xdr:nvSpPr>
      <xdr:spPr>
        <a:xfrm>
          <a:off x="10528300" y="8497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149922</xdr:rowOff>
    </xdr:from>
    <xdr:to>
      <xdr:col>55</xdr:col>
      <xdr:colOff>88900</xdr:colOff>
      <xdr:row>50</xdr:row>
      <xdr:rowOff>149922</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8722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131673</xdr:rowOff>
    </xdr:from>
    <xdr:to>
      <xdr:col>55</xdr:col>
      <xdr:colOff>0</xdr:colOff>
      <xdr:row>57</xdr:row>
      <xdr:rowOff>70493</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9639300" y="9732873"/>
          <a:ext cx="838200" cy="110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89393</xdr:rowOff>
    </xdr:from>
    <xdr:ext cx="534377" cy="259045"/>
    <xdr:sp macro="" textlink="">
      <xdr:nvSpPr>
        <xdr:cNvPr id="356" name="普通建設事業費平均値テキスト">
          <a:extLst>
            <a:ext uri="{FF2B5EF4-FFF2-40B4-BE49-F238E27FC236}">
              <a16:creationId xmlns:a16="http://schemas.microsoft.com/office/drawing/2014/main" id="{00000000-0008-0000-0600-000064010000}"/>
            </a:ext>
          </a:extLst>
        </xdr:cNvPr>
        <xdr:cNvSpPr txBox="1"/>
      </xdr:nvSpPr>
      <xdr:spPr>
        <a:xfrm>
          <a:off x="10528300" y="98620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110966</xdr:rowOff>
    </xdr:from>
    <xdr:to>
      <xdr:col>55</xdr:col>
      <xdr:colOff>50800</xdr:colOff>
      <xdr:row>58</xdr:row>
      <xdr:rowOff>41116</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10426700" y="9883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131673</xdr:rowOff>
    </xdr:from>
    <xdr:to>
      <xdr:col>50</xdr:col>
      <xdr:colOff>114300</xdr:colOff>
      <xdr:row>57</xdr:row>
      <xdr:rowOff>50771</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8750300" y="9732873"/>
          <a:ext cx="889000" cy="90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75938</xdr:rowOff>
    </xdr:from>
    <xdr:to>
      <xdr:col>50</xdr:col>
      <xdr:colOff>165100</xdr:colOff>
      <xdr:row>58</xdr:row>
      <xdr:rowOff>6088</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9588500" y="9848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168665</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372111" y="9941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50771</xdr:rowOff>
    </xdr:from>
    <xdr:to>
      <xdr:col>45</xdr:col>
      <xdr:colOff>177800</xdr:colOff>
      <xdr:row>57</xdr:row>
      <xdr:rowOff>76253</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flipV="1">
          <a:off x="7861300" y="9823421"/>
          <a:ext cx="889000" cy="25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88469</xdr:rowOff>
    </xdr:from>
    <xdr:to>
      <xdr:col>46</xdr:col>
      <xdr:colOff>38100</xdr:colOff>
      <xdr:row>58</xdr:row>
      <xdr:rowOff>18619</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8699500" y="986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9746</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483111" y="9953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167720</xdr:rowOff>
    </xdr:from>
    <xdr:to>
      <xdr:col>41</xdr:col>
      <xdr:colOff>50800</xdr:colOff>
      <xdr:row>57</xdr:row>
      <xdr:rowOff>76253</xdr:rowOff>
    </xdr:to>
    <xdr:cxnSp macro="">
      <xdr:nvCxnSpPr>
        <xdr:cNvPr id="364" name="直線コネクタ 363">
          <a:extLst>
            <a:ext uri="{FF2B5EF4-FFF2-40B4-BE49-F238E27FC236}">
              <a16:creationId xmlns:a16="http://schemas.microsoft.com/office/drawing/2014/main" id="{00000000-0008-0000-0600-00006C010000}"/>
            </a:ext>
          </a:extLst>
        </xdr:cNvPr>
        <xdr:cNvCxnSpPr/>
      </xdr:nvCxnSpPr>
      <xdr:spPr>
        <a:xfrm>
          <a:off x="6972300" y="9768920"/>
          <a:ext cx="889000" cy="79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83737</xdr:rowOff>
    </xdr:from>
    <xdr:to>
      <xdr:col>41</xdr:col>
      <xdr:colOff>101600</xdr:colOff>
      <xdr:row>58</xdr:row>
      <xdr:rowOff>13887</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7810500" y="9856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5014</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594111" y="9949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112828</xdr:rowOff>
    </xdr:from>
    <xdr:to>
      <xdr:col>36</xdr:col>
      <xdr:colOff>165100</xdr:colOff>
      <xdr:row>58</xdr:row>
      <xdr:rowOff>42978</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6921500" y="9885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34105</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05111" y="9978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19693</xdr:rowOff>
    </xdr:from>
    <xdr:to>
      <xdr:col>55</xdr:col>
      <xdr:colOff>50800</xdr:colOff>
      <xdr:row>57</xdr:row>
      <xdr:rowOff>121293</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10426700" y="9792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42570</xdr:rowOff>
    </xdr:from>
    <xdr:ext cx="599010" cy="259045"/>
    <xdr:sp macro="" textlink="">
      <xdr:nvSpPr>
        <xdr:cNvPr id="375" name="普通建設事業費該当値テキスト">
          <a:extLst>
            <a:ext uri="{FF2B5EF4-FFF2-40B4-BE49-F238E27FC236}">
              <a16:creationId xmlns:a16="http://schemas.microsoft.com/office/drawing/2014/main" id="{00000000-0008-0000-0600-000077010000}"/>
            </a:ext>
          </a:extLst>
        </xdr:cNvPr>
        <xdr:cNvSpPr txBox="1"/>
      </xdr:nvSpPr>
      <xdr:spPr>
        <a:xfrm>
          <a:off x="10528300" y="9643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80873</xdr:rowOff>
    </xdr:from>
    <xdr:to>
      <xdr:col>50</xdr:col>
      <xdr:colOff>165100</xdr:colOff>
      <xdr:row>57</xdr:row>
      <xdr:rowOff>11023</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9588500" y="9682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27550</xdr:rowOff>
    </xdr:from>
    <xdr:ext cx="599010"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9339795" y="9457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171421</xdr:rowOff>
    </xdr:from>
    <xdr:to>
      <xdr:col>46</xdr:col>
      <xdr:colOff>38100</xdr:colOff>
      <xdr:row>57</xdr:row>
      <xdr:rowOff>101571</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8699500" y="9772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118098</xdr:rowOff>
    </xdr:from>
    <xdr:ext cx="599010"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8450795" y="95478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25453</xdr:rowOff>
    </xdr:from>
    <xdr:to>
      <xdr:col>41</xdr:col>
      <xdr:colOff>101600</xdr:colOff>
      <xdr:row>57</xdr:row>
      <xdr:rowOff>127053</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7810500" y="9798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143580</xdr:rowOff>
    </xdr:from>
    <xdr:ext cx="599010"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7561795" y="9573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116920</xdr:rowOff>
    </xdr:from>
    <xdr:to>
      <xdr:col>36</xdr:col>
      <xdr:colOff>165100</xdr:colOff>
      <xdr:row>57</xdr:row>
      <xdr:rowOff>47070</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6921500" y="971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63597</xdr:rowOff>
    </xdr:from>
    <xdr:ext cx="599010"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672795" y="9493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普通建設事業費 （ うち新規整備　）グラフ枠">
          <a:extLst>
            <a:ext uri="{FF2B5EF4-FFF2-40B4-BE49-F238E27FC236}">
              <a16:creationId xmlns:a16="http://schemas.microsoft.com/office/drawing/2014/main" id="{00000000-0008-0000-0600-00009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89535</xdr:rowOff>
    </xdr:from>
    <xdr:to>
      <xdr:col>54</xdr:col>
      <xdr:colOff>189865</xdr:colOff>
      <xdr:row>79</xdr:row>
      <xdr:rowOff>44450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10475595" y="12091035"/>
          <a:ext cx="1270" cy="14979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8" name="普通建設事業費 （ うち新規整備　）最小値テキスト">
          <a:extLst>
            <a:ext uri="{FF2B5EF4-FFF2-40B4-BE49-F238E27FC236}">
              <a16:creationId xmlns:a16="http://schemas.microsoft.com/office/drawing/2014/main" id="{00000000-0008-0000-0600-000098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36212</xdr:rowOff>
    </xdr:from>
    <xdr:ext cx="599010" cy="259045"/>
    <xdr:sp macro="" textlink="">
      <xdr:nvSpPr>
        <xdr:cNvPr id="410" name="普通建設事業費 （ うち新規整備　）最大値テキスト">
          <a:extLst>
            <a:ext uri="{FF2B5EF4-FFF2-40B4-BE49-F238E27FC236}">
              <a16:creationId xmlns:a16="http://schemas.microsoft.com/office/drawing/2014/main" id="{00000000-0008-0000-0600-00009A010000}"/>
            </a:ext>
          </a:extLst>
        </xdr:cNvPr>
        <xdr:cNvSpPr txBox="1"/>
      </xdr:nvSpPr>
      <xdr:spPr>
        <a:xfrm>
          <a:off x="10528300" y="118662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89535</xdr:rowOff>
    </xdr:from>
    <xdr:to>
      <xdr:col>55</xdr:col>
      <xdr:colOff>88900</xdr:colOff>
      <xdr:row>70</xdr:row>
      <xdr:rowOff>89535</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2091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71</xdr:row>
      <xdr:rowOff>137846</xdr:rowOff>
    </xdr:from>
    <xdr:to>
      <xdr:col>55</xdr:col>
      <xdr:colOff>0</xdr:colOff>
      <xdr:row>75</xdr:row>
      <xdr:rowOff>13233</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9639300" y="12310796"/>
          <a:ext cx="838200" cy="561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80039</xdr:rowOff>
    </xdr:from>
    <xdr:ext cx="534377" cy="259045"/>
    <xdr:sp macro="" textlink="">
      <xdr:nvSpPr>
        <xdr:cNvPr id="413" name="普通建設事業費 （ うち新規整備　）平均値テキスト">
          <a:extLst>
            <a:ext uri="{FF2B5EF4-FFF2-40B4-BE49-F238E27FC236}">
              <a16:creationId xmlns:a16="http://schemas.microsoft.com/office/drawing/2014/main" id="{00000000-0008-0000-0600-00009D010000}"/>
            </a:ext>
          </a:extLst>
        </xdr:cNvPr>
        <xdr:cNvSpPr txBox="1"/>
      </xdr:nvSpPr>
      <xdr:spPr>
        <a:xfrm>
          <a:off x="10528300" y="132816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101612</xdr:rowOff>
    </xdr:from>
    <xdr:to>
      <xdr:col>55</xdr:col>
      <xdr:colOff>50800</xdr:colOff>
      <xdr:row>78</xdr:row>
      <xdr:rowOff>31762</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10426700" y="13303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71</xdr:row>
      <xdr:rowOff>137846</xdr:rowOff>
    </xdr:from>
    <xdr:to>
      <xdr:col>50</xdr:col>
      <xdr:colOff>114300</xdr:colOff>
      <xdr:row>75</xdr:row>
      <xdr:rowOff>126606</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8750300" y="12310796"/>
          <a:ext cx="889000" cy="674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23292</xdr:rowOff>
    </xdr:from>
    <xdr:to>
      <xdr:col>50</xdr:col>
      <xdr:colOff>165100</xdr:colOff>
      <xdr:row>77</xdr:row>
      <xdr:rowOff>124892</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9588500" y="13224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116019</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372111" y="13317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26962</xdr:rowOff>
    </xdr:from>
    <xdr:to>
      <xdr:col>45</xdr:col>
      <xdr:colOff>177800</xdr:colOff>
      <xdr:row>75</xdr:row>
      <xdr:rowOff>126606</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a:off x="7861300" y="12885712"/>
          <a:ext cx="889000" cy="99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168123</xdr:rowOff>
    </xdr:from>
    <xdr:to>
      <xdr:col>46</xdr:col>
      <xdr:colOff>38100</xdr:colOff>
      <xdr:row>77</xdr:row>
      <xdr:rowOff>98273</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8699500" y="13198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89400</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483111" y="13291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16663</xdr:rowOff>
    </xdr:from>
    <xdr:to>
      <xdr:col>41</xdr:col>
      <xdr:colOff>50800</xdr:colOff>
      <xdr:row>75</xdr:row>
      <xdr:rowOff>26962</xdr:rowOff>
    </xdr:to>
    <xdr:cxnSp macro="">
      <xdr:nvCxnSpPr>
        <xdr:cNvPr id="421" name="直線コネクタ 420">
          <a:extLst>
            <a:ext uri="{FF2B5EF4-FFF2-40B4-BE49-F238E27FC236}">
              <a16:creationId xmlns:a16="http://schemas.microsoft.com/office/drawing/2014/main" id="{00000000-0008-0000-0600-0000A5010000}"/>
            </a:ext>
          </a:extLst>
        </xdr:cNvPr>
        <xdr:cNvCxnSpPr/>
      </xdr:nvCxnSpPr>
      <xdr:spPr>
        <a:xfrm>
          <a:off x="6972300" y="12875413"/>
          <a:ext cx="889000" cy="10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6198</xdr:rowOff>
    </xdr:from>
    <xdr:to>
      <xdr:col>41</xdr:col>
      <xdr:colOff>101600</xdr:colOff>
      <xdr:row>77</xdr:row>
      <xdr:rowOff>107798</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7810500" y="13207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98925</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594111" y="13300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25006</xdr:rowOff>
    </xdr:from>
    <xdr:to>
      <xdr:col>36</xdr:col>
      <xdr:colOff>165100</xdr:colOff>
      <xdr:row>77</xdr:row>
      <xdr:rowOff>126606</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6921500" y="13226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117733</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05111" y="13319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133883</xdr:rowOff>
    </xdr:from>
    <xdr:to>
      <xdr:col>55</xdr:col>
      <xdr:colOff>50800</xdr:colOff>
      <xdr:row>75</xdr:row>
      <xdr:rowOff>64033</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10426700" y="12821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73</xdr:row>
      <xdr:rowOff>156760</xdr:rowOff>
    </xdr:from>
    <xdr:ext cx="534377" cy="259045"/>
    <xdr:sp macro="" textlink="">
      <xdr:nvSpPr>
        <xdr:cNvPr id="432" name="普通建設事業費 （ うち新規整備　）該当値テキスト">
          <a:extLst>
            <a:ext uri="{FF2B5EF4-FFF2-40B4-BE49-F238E27FC236}">
              <a16:creationId xmlns:a16="http://schemas.microsoft.com/office/drawing/2014/main" id="{00000000-0008-0000-0600-0000B0010000}"/>
            </a:ext>
          </a:extLst>
        </xdr:cNvPr>
        <xdr:cNvSpPr txBox="1"/>
      </xdr:nvSpPr>
      <xdr:spPr>
        <a:xfrm>
          <a:off x="10528300" y="12672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71</xdr:row>
      <xdr:rowOff>87046</xdr:rowOff>
    </xdr:from>
    <xdr:to>
      <xdr:col>50</xdr:col>
      <xdr:colOff>165100</xdr:colOff>
      <xdr:row>72</xdr:row>
      <xdr:rowOff>17196</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9588500" y="1225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70</xdr:row>
      <xdr:rowOff>33723</xdr:rowOff>
    </xdr:from>
    <xdr:ext cx="599010"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9339795" y="12035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75806</xdr:rowOff>
    </xdr:from>
    <xdr:to>
      <xdr:col>46</xdr:col>
      <xdr:colOff>38100</xdr:colOff>
      <xdr:row>76</xdr:row>
      <xdr:rowOff>5956</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8699500" y="12934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22483</xdr:rowOff>
    </xdr:from>
    <xdr:ext cx="534377"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8483111" y="12709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147612</xdr:rowOff>
    </xdr:from>
    <xdr:to>
      <xdr:col>41</xdr:col>
      <xdr:colOff>101600</xdr:colOff>
      <xdr:row>75</xdr:row>
      <xdr:rowOff>77762</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7810500" y="12834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94289</xdr:rowOff>
    </xdr:from>
    <xdr:ext cx="534377"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7594111" y="12610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137313</xdr:rowOff>
    </xdr:from>
    <xdr:to>
      <xdr:col>36</xdr:col>
      <xdr:colOff>165100</xdr:colOff>
      <xdr:row>75</xdr:row>
      <xdr:rowOff>67463</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6921500" y="12824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73</xdr:row>
      <xdr:rowOff>83990</xdr:rowOff>
    </xdr:from>
    <xdr:ext cx="534377"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705111" y="12599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5" name="普通建設事業費 （ うち更新整備　）グラフ枠">
          <a:extLst>
            <a:ext uri="{FF2B5EF4-FFF2-40B4-BE49-F238E27FC236}">
              <a16:creationId xmlns:a16="http://schemas.microsoft.com/office/drawing/2014/main" id="{00000000-0008-0000-0600-0000D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57548</xdr:rowOff>
    </xdr:from>
    <xdr:to>
      <xdr:col>54</xdr:col>
      <xdr:colOff>189865</xdr:colOff>
      <xdr:row>99</xdr:row>
      <xdr:rowOff>63195</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10475595" y="15659498"/>
          <a:ext cx="1270" cy="13772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67022</xdr:rowOff>
    </xdr:from>
    <xdr:ext cx="534377" cy="259045"/>
    <xdr:sp macro="" textlink="">
      <xdr:nvSpPr>
        <xdr:cNvPr id="467" name="普通建設事業費 （ うち更新整備　）最小値テキスト">
          <a:extLst>
            <a:ext uri="{FF2B5EF4-FFF2-40B4-BE49-F238E27FC236}">
              <a16:creationId xmlns:a16="http://schemas.microsoft.com/office/drawing/2014/main" id="{00000000-0008-0000-0600-0000D3010000}"/>
            </a:ext>
          </a:extLst>
        </xdr:cNvPr>
        <xdr:cNvSpPr txBox="1"/>
      </xdr:nvSpPr>
      <xdr:spPr>
        <a:xfrm>
          <a:off x="10528300" y="17040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63195</xdr:rowOff>
    </xdr:from>
    <xdr:to>
      <xdr:col>55</xdr:col>
      <xdr:colOff>88900</xdr:colOff>
      <xdr:row>99</xdr:row>
      <xdr:rowOff>63195</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7036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4225</xdr:rowOff>
    </xdr:from>
    <xdr:ext cx="599010" cy="259045"/>
    <xdr:sp macro="" textlink="">
      <xdr:nvSpPr>
        <xdr:cNvPr id="469" name="普通建設事業費 （ うち更新整備　）最大値テキスト">
          <a:extLst>
            <a:ext uri="{FF2B5EF4-FFF2-40B4-BE49-F238E27FC236}">
              <a16:creationId xmlns:a16="http://schemas.microsoft.com/office/drawing/2014/main" id="{00000000-0008-0000-0600-0000D5010000}"/>
            </a:ext>
          </a:extLst>
        </xdr:cNvPr>
        <xdr:cNvSpPr txBox="1"/>
      </xdr:nvSpPr>
      <xdr:spPr>
        <a:xfrm>
          <a:off x="10528300" y="15434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57548</xdr:rowOff>
    </xdr:from>
    <xdr:to>
      <xdr:col>55</xdr:col>
      <xdr:colOff>88900</xdr:colOff>
      <xdr:row>91</xdr:row>
      <xdr:rowOff>57548</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10388600" y="15659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99</xdr:row>
      <xdr:rowOff>40201</xdr:rowOff>
    </xdr:from>
    <xdr:to>
      <xdr:col>55</xdr:col>
      <xdr:colOff>0</xdr:colOff>
      <xdr:row>99</xdr:row>
      <xdr:rowOff>43335</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9639300" y="17013751"/>
          <a:ext cx="838200" cy="3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70992</xdr:rowOff>
    </xdr:from>
    <xdr:ext cx="534377" cy="259045"/>
    <xdr:sp macro="" textlink="">
      <xdr:nvSpPr>
        <xdr:cNvPr id="472" name="普通建設事業費 （ うち更新整備　）平均値テキスト">
          <a:extLst>
            <a:ext uri="{FF2B5EF4-FFF2-40B4-BE49-F238E27FC236}">
              <a16:creationId xmlns:a16="http://schemas.microsoft.com/office/drawing/2014/main" id="{00000000-0008-0000-0600-0000D8010000}"/>
            </a:ext>
          </a:extLst>
        </xdr:cNvPr>
        <xdr:cNvSpPr txBox="1"/>
      </xdr:nvSpPr>
      <xdr:spPr>
        <a:xfrm>
          <a:off x="10528300" y="167016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48115</xdr:rowOff>
    </xdr:from>
    <xdr:to>
      <xdr:col>55</xdr:col>
      <xdr:colOff>50800</xdr:colOff>
      <xdr:row>98</xdr:row>
      <xdr:rowOff>149715</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10426700" y="1685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99</xdr:row>
      <xdr:rowOff>30913</xdr:rowOff>
    </xdr:from>
    <xdr:to>
      <xdr:col>50</xdr:col>
      <xdr:colOff>114300</xdr:colOff>
      <xdr:row>99</xdr:row>
      <xdr:rowOff>43335</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a:off x="8750300" y="17004463"/>
          <a:ext cx="889000" cy="12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39199</xdr:rowOff>
    </xdr:from>
    <xdr:to>
      <xdr:col>50</xdr:col>
      <xdr:colOff>165100</xdr:colOff>
      <xdr:row>98</xdr:row>
      <xdr:rowOff>140799</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9588500" y="16841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157326</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372111" y="16616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30913</xdr:rowOff>
    </xdr:from>
    <xdr:to>
      <xdr:col>45</xdr:col>
      <xdr:colOff>177800</xdr:colOff>
      <xdr:row>99</xdr:row>
      <xdr:rowOff>47306</xdr:rowOff>
    </xdr:to>
    <xdr:cxnSp macro="">
      <xdr:nvCxnSpPr>
        <xdr:cNvPr id="477" name="直線コネクタ 476">
          <a:extLst>
            <a:ext uri="{FF2B5EF4-FFF2-40B4-BE49-F238E27FC236}">
              <a16:creationId xmlns:a16="http://schemas.microsoft.com/office/drawing/2014/main" id="{00000000-0008-0000-0600-0000DD010000}"/>
            </a:ext>
          </a:extLst>
        </xdr:cNvPr>
        <xdr:cNvCxnSpPr/>
      </xdr:nvCxnSpPr>
      <xdr:spPr>
        <a:xfrm flipV="1">
          <a:off x="7861300" y="17004463"/>
          <a:ext cx="889000" cy="16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53539</xdr:rowOff>
    </xdr:from>
    <xdr:to>
      <xdr:col>46</xdr:col>
      <xdr:colOff>38100</xdr:colOff>
      <xdr:row>98</xdr:row>
      <xdr:rowOff>155139</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8699500" y="16855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216</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83111" y="16630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144213</xdr:rowOff>
    </xdr:from>
    <xdr:to>
      <xdr:col>41</xdr:col>
      <xdr:colOff>50800</xdr:colOff>
      <xdr:row>99</xdr:row>
      <xdr:rowOff>47306</xdr:rowOff>
    </xdr:to>
    <xdr:cxnSp macro="">
      <xdr:nvCxnSpPr>
        <xdr:cNvPr id="480" name="直線コネクタ 479">
          <a:extLst>
            <a:ext uri="{FF2B5EF4-FFF2-40B4-BE49-F238E27FC236}">
              <a16:creationId xmlns:a16="http://schemas.microsoft.com/office/drawing/2014/main" id="{00000000-0008-0000-0600-0000E0010000}"/>
            </a:ext>
          </a:extLst>
        </xdr:cNvPr>
        <xdr:cNvCxnSpPr/>
      </xdr:nvCxnSpPr>
      <xdr:spPr>
        <a:xfrm>
          <a:off x="6972300" y="16946313"/>
          <a:ext cx="889000" cy="74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48265</xdr:rowOff>
    </xdr:from>
    <xdr:to>
      <xdr:col>41</xdr:col>
      <xdr:colOff>101600</xdr:colOff>
      <xdr:row>98</xdr:row>
      <xdr:rowOff>149865</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7810500" y="16850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166392</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625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74388</xdr:rowOff>
    </xdr:from>
    <xdr:to>
      <xdr:col>36</xdr:col>
      <xdr:colOff>165100</xdr:colOff>
      <xdr:row>99</xdr:row>
      <xdr:rowOff>4538</xdr:rowOff>
    </xdr:to>
    <xdr:sp macro="" textlink="">
      <xdr:nvSpPr>
        <xdr:cNvPr id="483" name="フローチャート: 判断 482">
          <a:extLst>
            <a:ext uri="{FF2B5EF4-FFF2-40B4-BE49-F238E27FC236}">
              <a16:creationId xmlns:a16="http://schemas.microsoft.com/office/drawing/2014/main" id="{00000000-0008-0000-0600-0000E3010000}"/>
            </a:ext>
          </a:extLst>
        </xdr:cNvPr>
        <xdr:cNvSpPr/>
      </xdr:nvSpPr>
      <xdr:spPr>
        <a:xfrm>
          <a:off x="6921500" y="16876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21065</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651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160851</xdr:rowOff>
    </xdr:from>
    <xdr:to>
      <xdr:col>55</xdr:col>
      <xdr:colOff>50800</xdr:colOff>
      <xdr:row>99</xdr:row>
      <xdr:rowOff>91001</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10426700" y="16962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75778</xdr:rowOff>
    </xdr:from>
    <xdr:ext cx="534377" cy="259045"/>
    <xdr:sp macro="" textlink="">
      <xdr:nvSpPr>
        <xdr:cNvPr id="491" name="普通建設事業費 （ うち更新整備　）該当値テキスト">
          <a:extLst>
            <a:ext uri="{FF2B5EF4-FFF2-40B4-BE49-F238E27FC236}">
              <a16:creationId xmlns:a16="http://schemas.microsoft.com/office/drawing/2014/main" id="{00000000-0008-0000-0600-0000EB010000}"/>
            </a:ext>
          </a:extLst>
        </xdr:cNvPr>
        <xdr:cNvSpPr txBox="1"/>
      </xdr:nvSpPr>
      <xdr:spPr>
        <a:xfrm>
          <a:off x="10528300" y="16877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163985</xdr:rowOff>
    </xdr:from>
    <xdr:to>
      <xdr:col>50</xdr:col>
      <xdr:colOff>165100</xdr:colOff>
      <xdr:row>99</xdr:row>
      <xdr:rowOff>94135</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9588500" y="16966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85262</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9372111" y="17058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151563</xdr:rowOff>
    </xdr:from>
    <xdr:to>
      <xdr:col>46</xdr:col>
      <xdr:colOff>38100</xdr:colOff>
      <xdr:row>99</xdr:row>
      <xdr:rowOff>81713</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8699500" y="16953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72840</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8483111" y="17046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167956</xdr:rowOff>
    </xdr:from>
    <xdr:to>
      <xdr:col>41</xdr:col>
      <xdr:colOff>101600</xdr:colOff>
      <xdr:row>99</xdr:row>
      <xdr:rowOff>98106</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7810500" y="16970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89233</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7594111" y="17062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93413</xdr:rowOff>
    </xdr:from>
    <xdr:to>
      <xdr:col>36</xdr:col>
      <xdr:colOff>165100</xdr:colOff>
      <xdr:row>99</xdr:row>
      <xdr:rowOff>23563</xdr:rowOff>
    </xdr:to>
    <xdr:sp macro="" textlink="">
      <xdr:nvSpPr>
        <xdr:cNvPr id="498" name="楕円 497">
          <a:extLst>
            <a:ext uri="{FF2B5EF4-FFF2-40B4-BE49-F238E27FC236}">
              <a16:creationId xmlns:a16="http://schemas.microsoft.com/office/drawing/2014/main" id="{00000000-0008-0000-0600-0000F2010000}"/>
            </a:ext>
          </a:extLst>
        </xdr:cNvPr>
        <xdr:cNvSpPr/>
      </xdr:nvSpPr>
      <xdr:spPr>
        <a:xfrm>
          <a:off x="6921500" y="16895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14690</xdr:rowOff>
    </xdr:from>
    <xdr:ext cx="534377"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6705111" y="16988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7" name="正方形/長方形 506">
          <a:extLst>
            <a:ext uri="{FF2B5EF4-FFF2-40B4-BE49-F238E27FC236}">
              <a16:creationId xmlns:a16="http://schemas.microsoft.com/office/drawing/2014/main" id="{00000000-0008-0000-0600-0000F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4" name="災害復旧事業費グラフ枠">
          <a:extLst>
            <a:ext uri="{FF2B5EF4-FFF2-40B4-BE49-F238E27FC236}">
              <a16:creationId xmlns:a16="http://schemas.microsoft.com/office/drawing/2014/main" id="{00000000-0008-0000-0600-00000C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30690</xdr:rowOff>
    </xdr:from>
    <xdr:to>
      <xdr:col>85</xdr:col>
      <xdr:colOff>126364</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6317595" y="5345640"/>
          <a:ext cx="1269" cy="14397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26" name="災害復旧事業費最小値テキスト">
          <a:extLst>
            <a:ext uri="{FF2B5EF4-FFF2-40B4-BE49-F238E27FC236}">
              <a16:creationId xmlns:a16="http://schemas.microsoft.com/office/drawing/2014/main" id="{00000000-0008-0000-0600-00000E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148817</xdr:rowOff>
    </xdr:from>
    <xdr:ext cx="534377" cy="259045"/>
    <xdr:sp macro="" textlink="">
      <xdr:nvSpPr>
        <xdr:cNvPr id="528" name="災害復旧事業費最大値テキスト">
          <a:extLst>
            <a:ext uri="{FF2B5EF4-FFF2-40B4-BE49-F238E27FC236}">
              <a16:creationId xmlns:a16="http://schemas.microsoft.com/office/drawing/2014/main" id="{00000000-0008-0000-0600-000010020000}"/>
            </a:ext>
          </a:extLst>
        </xdr:cNvPr>
        <xdr:cNvSpPr txBox="1"/>
      </xdr:nvSpPr>
      <xdr:spPr>
        <a:xfrm>
          <a:off x="16370300" y="5120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30690</xdr:rowOff>
    </xdr:from>
    <xdr:to>
      <xdr:col>86</xdr:col>
      <xdr:colOff>25400</xdr:colOff>
      <xdr:row>31</xdr:row>
      <xdr:rowOff>30690</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6230600" y="5345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65454</xdr:rowOff>
    </xdr:from>
    <xdr:to>
      <xdr:col>85</xdr:col>
      <xdr:colOff>127000</xdr:colOff>
      <xdr:row>37</xdr:row>
      <xdr:rowOff>96266</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5481300" y="6066204"/>
          <a:ext cx="838200" cy="373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53513</xdr:rowOff>
    </xdr:from>
    <xdr:ext cx="469744" cy="259045"/>
    <xdr:sp macro="" textlink="">
      <xdr:nvSpPr>
        <xdr:cNvPr id="531" name="災害復旧事業費平均値テキスト">
          <a:extLst>
            <a:ext uri="{FF2B5EF4-FFF2-40B4-BE49-F238E27FC236}">
              <a16:creationId xmlns:a16="http://schemas.microsoft.com/office/drawing/2014/main" id="{00000000-0008-0000-0600-000013020000}"/>
            </a:ext>
          </a:extLst>
        </xdr:cNvPr>
        <xdr:cNvSpPr txBox="1"/>
      </xdr:nvSpPr>
      <xdr:spPr>
        <a:xfrm>
          <a:off x="16370300" y="65686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75086</xdr:rowOff>
    </xdr:from>
    <xdr:to>
      <xdr:col>85</xdr:col>
      <xdr:colOff>177800</xdr:colOff>
      <xdr:row>39</xdr:row>
      <xdr:rowOff>5236</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6268700" y="659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65454</xdr:rowOff>
    </xdr:from>
    <xdr:to>
      <xdr:col>81</xdr:col>
      <xdr:colOff>50800</xdr:colOff>
      <xdr:row>35</xdr:row>
      <xdr:rowOff>166495</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flipV="1">
          <a:off x="14592300" y="6066204"/>
          <a:ext cx="889000" cy="101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55198</xdr:rowOff>
    </xdr:from>
    <xdr:to>
      <xdr:col>81</xdr:col>
      <xdr:colOff>101600</xdr:colOff>
      <xdr:row>38</xdr:row>
      <xdr:rowOff>156798</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5430500" y="657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147925</xdr:rowOff>
    </xdr:from>
    <xdr:ext cx="534377"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14111" y="6663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166495</xdr:rowOff>
    </xdr:from>
    <xdr:to>
      <xdr:col>76</xdr:col>
      <xdr:colOff>114300</xdr:colOff>
      <xdr:row>38</xdr:row>
      <xdr:rowOff>29907</xdr:rowOff>
    </xdr:to>
    <xdr:cxnSp macro="">
      <xdr:nvCxnSpPr>
        <xdr:cNvPr id="536" name="直線コネクタ 535">
          <a:extLst>
            <a:ext uri="{FF2B5EF4-FFF2-40B4-BE49-F238E27FC236}">
              <a16:creationId xmlns:a16="http://schemas.microsoft.com/office/drawing/2014/main" id="{00000000-0008-0000-0600-000018020000}"/>
            </a:ext>
          </a:extLst>
        </xdr:cNvPr>
        <xdr:cNvCxnSpPr/>
      </xdr:nvCxnSpPr>
      <xdr:spPr>
        <a:xfrm flipV="1">
          <a:off x="13703300" y="6167245"/>
          <a:ext cx="889000" cy="377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69142</xdr:rowOff>
    </xdr:from>
    <xdr:to>
      <xdr:col>76</xdr:col>
      <xdr:colOff>165100</xdr:colOff>
      <xdr:row>38</xdr:row>
      <xdr:rowOff>170742</xdr:rowOff>
    </xdr:to>
    <xdr:sp macro="" textlink="">
      <xdr:nvSpPr>
        <xdr:cNvPr id="537" name="フローチャート: 判断 536">
          <a:extLst>
            <a:ext uri="{FF2B5EF4-FFF2-40B4-BE49-F238E27FC236}">
              <a16:creationId xmlns:a16="http://schemas.microsoft.com/office/drawing/2014/main" id="{00000000-0008-0000-0600-000019020000}"/>
            </a:ext>
          </a:extLst>
        </xdr:cNvPr>
        <xdr:cNvSpPr/>
      </xdr:nvSpPr>
      <xdr:spPr>
        <a:xfrm>
          <a:off x="14541500" y="6584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161869</xdr:rowOff>
    </xdr:from>
    <xdr:ext cx="469744"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357428" y="6676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29907</xdr:rowOff>
    </xdr:from>
    <xdr:to>
      <xdr:col>71</xdr:col>
      <xdr:colOff>177800</xdr:colOff>
      <xdr:row>39</xdr:row>
      <xdr:rowOff>33417</xdr:rowOff>
    </xdr:to>
    <xdr:cxnSp macro="">
      <xdr:nvCxnSpPr>
        <xdr:cNvPr id="539" name="直線コネクタ 538">
          <a:extLst>
            <a:ext uri="{FF2B5EF4-FFF2-40B4-BE49-F238E27FC236}">
              <a16:creationId xmlns:a16="http://schemas.microsoft.com/office/drawing/2014/main" id="{00000000-0008-0000-0600-00001B020000}"/>
            </a:ext>
          </a:extLst>
        </xdr:cNvPr>
        <xdr:cNvCxnSpPr/>
      </xdr:nvCxnSpPr>
      <xdr:spPr>
        <a:xfrm flipV="1">
          <a:off x="12814300" y="6545007"/>
          <a:ext cx="889000" cy="174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54332</xdr:rowOff>
    </xdr:from>
    <xdr:to>
      <xdr:col>72</xdr:col>
      <xdr:colOff>38100</xdr:colOff>
      <xdr:row>38</xdr:row>
      <xdr:rowOff>155932</xdr:rowOff>
    </xdr:to>
    <xdr:sp macro="" textlink="">
      <xdr:nvSpPr>
        <xdr:cNvPr id="540" name="フローチャート: 判断 539">
          <a:extLst>
            <a:ext uri="{FF2B5EF4-FFF2-40B4-BE49-F238E27FC236}">
              <a16:creationId xmlns:a16="http://schemas.microsoft.com/office/drawing/2014/main" id="{00000000-0008-0000-0600-00001C020000}"/>
            </a:ext>
          </a:extLst>
        </xdr:cNvPr>
        <xdr:cNvSpPr/>
      </xdr:nvSpPr>
      <xdr:spPr>
        <a:xfrm>
          <a:off x="13652500" y="6569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147059</xdr:rowOff>
    </xdr:from>
    <xdr:ext cx="534377"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436111" y="6662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70776</xdr:rowOff>
    </xdr:from>
    <xdr:to>
      <xdr:col>67</xdr:col>
      <xdr:colOff>101600</xdr:colOff>
      <xdr:row>39</xdr:row>
      <xdr:rowOff>926</xdr:rowOff>
    </xdr:to>
    <xdr:sp macro="" textlink="">
      <xdr:nvSpPr>
        <xdr:cNvPr id="542" name="フローチャート: 判断 541">
          <a:extLst>
            <a:ext uri="{FF2B5EF4-FFF2-40B4-BE49-F238E27FC236}">
              <a16:creationId xmlns:a16="http://schemas.microsoft.com/office/drawing/2014/main" id="{00000000-0008-0000-0600-00001E020000}"/>
            </a:ext>
          </a:extLst>
        </xdr:cNvPr>
        <xdr:cNvSpPr/>
      </xdr:nvSpPr>
      <xdr:spPr>
        <a:xfrm>
          <a:off x="12763500" y="6585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17452</xdr:rowOff>
    </xdr:from>
    <xdr:ext cx="469744"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579428" y="6361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45466</xdr:rowOff>
    </xdr:from>
    <xdr:to>
      <xdr:col>85</xdr:col>
      <xdr:colOff>177800</xdr:colOff>
      <xdr:row>37</xdr:row>
      <xdr:rowOff>147066</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6268700" y="6389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68343</xdr:rowOff>
    </xdr:from>
    <xdr:ext cx="534377" cy="259045"/>
    <xdr:sp macro="" textlink="">
      <xdr:nvSpPr>
        <xdr:cNvPr id="550" name="災害復旧事業費該当値テキスト">
          <a:extLst>
            <a:ext uri="{FF2B5EF4-FFF2-40B4-BE49-F238E27FC236}">
              <a16:creationId xmlns:a16="http://schemas.microsoft.com/office/drawing/2014/main" id="{00000000-0008-0000-0600-000026020000}"/>
            </a:ext>
          </a:extLst>
        </xdr:cNvPr>
        <xdr:cNvSpPr txBox="1"/>
      </xdr:nvSpPr>
      <xdr:spPr>
        <a:xfrm>
          <a:off x="16370300" y="6240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14654</xdr:rowOff>
    </xdr:from>
    <xdr:to>
      <xdr:col>81</xdr:col>
      <xdr:colOff>101600</xdr:colOff>
      <xdr:row>35</xdr:row>
      <xdr:rowOff>116254</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5430500" y="6015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132781</xdr:rowOff>
    </xdr:from>
    <xdr:ext cx="534377"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5214111" y="5790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115695</xdr:rowOff>
    </xdr:from>
    <xdr:to>
      <xdr:col>76</xdr:col>
      <xdr:colOff>165100</xdr:colOff>
      <xdr:row>36</xdr:row>
      <xdr:rowOff>45845</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4541500" y="6116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62372</xdr:rowOff>
    </xdr:from>
    <xdr:ext cx="534377"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4325111" y="5891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150557</xdr:rowOff>
    </xdr:from>
    <xdr:to>
      <xdr:col>72</xdr:col>
      <xdr:colOff>38100</xdr:colOff>
      <xdr:row>38</xdr:row>
      <xdr:rowOff>80707</xdr:rowOff>
    </xdr:to>
    <xdr:sp macro="" textlink="">
      <xdr:nvSpPr>
        <xdr:cNvPr id="555" name="楕円 554">
          <a:extLst>
            <a:ext uri="{FF2B5EF4-FFF2-40B4-BE49-F238E27FC236}">
              <a16:creationId xmlns:a16="http://schemas.microsoft.com/office/drawing/2014/main" id="{00000000-0008-0000-0600-00002B020000}"/>
            </a:ext>
          </a:extLst>
        </xdr:cNvPr>
        <xdr:cNvSpPr/>
      </xdr:nvSpPr>
      <xdr:spPr>
        <a:xfrm>
          <a:off x="13652500" y="6494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97234</xdr:rowOff>
    </xdr:from>
    <xdr:ext cx="534377"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3436111" y="6269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154067</xdr:rowOff>
    </xdr:from>
    <xdr:to>
      <xdr:col>67</xdr:col>
      <xdr:colOff>101600</xdr:colOff>
      <xdr:row>39</xdr:row>
      <xdr:rowOff>84217</xdr:rowOff>
    </xdr:to>
    <xdr:sp macro="" textlink="">
      <xdr:nvSpPr>
        <xdr:cNvPr id="557" name="楕円 556">
          <a:extLst>
            <a:ext uri="{FF2B5EF4-FFF2-40B4-BE49-F238E27FC236}">
              <a16:creationId xmlns:a16="http://schemas.microsoft.com/office/drawing/2014/main" id="{00000000-0008-0000-0600-00002D020000}"/>
            </a:ext>
          </a:extLst>
        </xdr:cNvPr>
        <xdr:cNvSpPr/>
      </xdr:nvSpPr>
      <xdr:spPr>
        <a:xfrm>
          <a:off x="12763500" y="6669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75344</xdr:rowOff>
    </xdr:from>
    <xdr:ext cx="469744"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579428" y="6761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5" name="正方形/長方形 564">
          <a:extLst>
            <a:ext uri="{FF2B5EF4-FFF2-40B4-BE49-F238E27FC236}">
              <a16:creationId xmlns:a16="http://schemas.microsoft.com/office/drawing/2014/main" id="{00000000-0008-0000-0600-00003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6" name="正方形/長方形 565">
          <a:extLst>
            <a:ext uri="{FF2B5EF4-FFF2-40B4-BE49-F238E27FC236}">
              <a16:creationId xmlns:a16="http://schemas.microsoft.com/office/drawing/2014/main" id="{00000000-0008-0000-0600-00003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57</xdr:row>
      <xdr:rowOff>6350</xdr:rowOff>
    </xdr:from>
    <xdr:to>
      <xdr:col>89</xdr:col>
      <xdr:colOff>177800</xdr:colOff>
      <xdr:row>57</xdr:row>
      <xdr:rowOff>6350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56</xdr:row>
      <xdr:rowOff>35577</xdr:rowOff>
    </xdr:from>
    <xdr:ext cx="248786"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197214" y="963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51</xdr:row>
      <xdr:rowOff>130827</xdr:rowOff>
    </xdr:from>
    <xdr:ext cx="248786"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2197214" y="8874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失業対策事業費グラフ枠">
          <a:extLst>
            <a:ext uri="{FF2B5EF4-FFF2-40B4-BE49-F238E27FC236}">
              <a16:creationId xmlns:a16="http://schemas.microsoft.com/office/drawing/2014/main" id="{00000000-0008-0000-0600-00003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57</xdr:row>
      <xdr:rowOff>6350</xdr:rowOff>
    </xdr:from>
    <xdr:to>
      <xdr:col>85</xdr:col>
      <xdr:colOff>126364</xdr:colOff>
      <xdr:row>57</xdr:row>
      <xdr:rowOff>6350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317595" y="9779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48277</xdr:rowOff>
    </xdr:from>
    <xdr:ext cx="249299" cy="259045"/>
    <xdr:sp macro="" textlink="">
      <xdr:nvSpPr>
        <xdr:cNvPr id="577" name="失業対策事業費最小値テキスト">
          <a:extLst>
            <a:ext uri="{FF2B5EF4-FFF2-40B4-BE49-F238E27FC236}">
              <a16:creationId xmlns:a16="http://schemas.microsoft.com/office/drawing/2014/main" id="{00000000-0008-0000-0600-000041020000}"/>
            </a:ext>
          </a:extLst>
        </xdr:cNvPr>
        <xdr:cNvSpPr txBox="1"/>
      </xdr:nvSpPr>
      <xdr:spPr>
        <a:xfrm>
          <a:off x="1637030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6350</xdr:rowOff>
    </xdr:from>
    <xdr:to>
      <xdr:col>86</xdr:col>
      <xdr:colOff>25400</xdr:colOff>
      <xdr:row>57</xdr:row>
      <xdr:rowOff>6350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6230600" y="977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48277</xdr:rowOff>
    </xdr:from>
    <xdr:ext cx="249299" cy="259045"/>
    <xdr:sp macro="" textlink="">
      <xdr:nvSpPr>
        <xdr:cNvPr id="579" name="失業対策事業費最大値テキスト">
          <a:extLst>
            <a:ext uri="{FF2B5EF4-FFF2-40B4-BE49-F238E27FC236}">
              <a16:creationId xmlns:a16="http://schemas.microsoft.com/office/drawing/2014/main" id="{00000000-0008-0000-0600-000043020000}"/>
            </a:ext>
          </a:extLst>
        </xdr:cNvPr>
        <xdr:cNvSpPr txBox="1"/>
      </xdr:nvSpPr>
      <xdr:spPr>
        <a:xfrm>
          <a:off x="16370300" y="9478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6350</xdr:rowOff>
    </xdr:from>
    <xdr:to>
      <xdr:col>86</xdr:col>
      <xdr:colOff>25400</xdr:colOff>
      <xdr:row>57</xdr:row>
      <xdr:rowOff>6350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6230600" y="977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6350</xdr:rowOff>
    </xdr:from>
    <xdr:to>
      <xdr:col>85</xdr:col>
      <xdr:colOff>127000</xdr:colOff>
      <xdr:row>57</xdr:row>
      <xdr:rowOff>6350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5481300" y="977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105427</xdr:rowOff>
    </xdr:from>
    <xdr:ext cx="249299" cy="259045"/>
    <xdr:sp macro="" textlink="">
      <xdr:nvSpPr>
        <xdr:cNvPr id="582" name="失業対策事業費平均値テキスト">
          <a:extLst>
            <a:ext uri="{FF2B5EF4-FFF2-40B4-BE49-F238E27FC236}">
              <a16:creationId xmlns:a16="http://schemas.microsoft.com/office/drawing/2014/main" id="{00000000-0008-0000-0600-000046020000}"/>
            </a:ext>
          </a:extLst>
        </xdr:cNvPr>
        <xdr:cNvSpPr txBox="1"/>
      </xdr:nvSpPr>
      <xdr:spPr>
        <a:xfrm>
          <a:off x="16370300" y="9706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127000</xdr:rowOff>
    </xdr:from>
    <xdr:to>
      <xdr:col>85</xdr:col>
      <xdr:colOff>177800</xdr:colOff>
      <xdr:row>57</xdr:row>
      <xdr:rowOff>57150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62687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6350</xdr:rowOff>
    </xdr:from>
    <xdr:to>
      <xdr:col>81</xdr:col>
      <xdr:colOff>50800</xdr:colOff>
      <xdr:row>57</xdr:row>
      <xdr:rowOff>6350</xdr:rowOff>
    </xdr:to>
    <xdr:cxnSp macro="">
      <xdr:nvCxnSpPr>
        <xdr:cNvPr id="584" name="直線コネクタ 583">
          <a:extLst>
            <a:ext uri="{FF2B5EF4-FFF2-40B4-BE49-F238E27FC236}">
              <a16:creationId xmlns:a16="http://schemas.microsoft.com/office/drawing/2014/main" id="{00000000-0008-0000-0600-000048020000}"/>
            </a:ext>
          </a:extLst>
        </xdr:cNvPr>
        <xdr:cNvCxnSpPr/>
      </xdr:nvCxnSpPr>
      <xdr:spPr>
        <a:xfrm>
          <a:off x="14592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127000</xdr:rowOff>
    </xdr:from>
    <xdr:to>
      <xdr:col>81</xdr:col>
      <xdr:colOff>101600</xdr:colOff>
      <xdr:row>57</xdr:row>
      <xdr:rowOff>57150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54305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48277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356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6350</xdr:rowOff>
    </xdr:from>
    <xdr:to>
      <xdr:col>76</xdr:col>
      <xdr:colOff>114300</xdr:colOff>
      <xdr:row>57</xdr:row>
      <xdr:rowOff>6350</xdr:rowOff>
    </xdr:to>
    <xdr:cxnSp macro="">
      <xdr:nvCxnSpPr>
        <xdr:cNvPr id="587" name="直線コネクタ 586">
          <a:extLst>
            <a:ext uri="{FF2B5EF4-FFF2-40B4-BE49-F238E27FC236}">
              <a16:creationId xmlns:a16="http://schemas.microsoft.com/office/drawing/2014/main" id="{00000000-0008-0000-0600-00004B020000}"/>
            </a:ext>
          </a:extLst>
        </xdr:cNvPr>
        <xdr:cNvCxnSpPr/>
      </xdr:nvCxnSpPr>
      <xdr:spPr>
        <a:xfrm>
          <a:off x="13703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127000</xdr:rowOff>
    </xdr:from>
    <xdr:to>
      <xdr:col>76</xdr:col>
      <xdr:colOff>165100</xdr:colOff>
      <xdr:row>57</xdr:row>
      <xdr:rowOff>57150</xdr:rowOff>
    </xdr:to>
    <xdr:sp macro="" textlink="">
      <xdr:nvSpPr>
        <xdr:cNvPr id="588" name="フローチャート: 判断 587">
          <a:extLst>
            <a:ext uri="{FF2B5EF4-FFF2-40B4-BE49-F238E27FC236}">
              <a16:creationId xmlns:a16="http://schemas.microsoft.com/office/drawing/2014/main" id="{00000000-0008-0000-0600-00004C020000}"/>
            </a:ext>
          </a:extLst>
        </xdr:cNvPr>
        <xdr:cNvSpPr/>
      </xdr:nvSpPr>
      <xdr:spPr>
        <a:xfrm>
          <a:off x="145415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48277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67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6350</xdr:rowOff>
    </xdr:from>
    <xdr:to>
      <xdr:col>71</xdr:col>
      <xdr:colOff>177800</xdr:colOff>
      <xdr:row>57</xdr:row>
      <xdr:rowOff>6350</xdr:rowOff>
    </xdr:to>
    <xdr:cxnSp macro="">
      <xdr:nvCxnSpPr>
        <xdr:cNvPr id="590" name="直線コネクタ 589">
          <a:extLst>
            <a:ext uri="{FF2B5EF4-FFF2-40B4-BE49-F238E27FC236}">
              <a16:creationId xmlns:a16="http://schemas.microsoft.com/office/drawing/2014/main" id="{00000000-0008-0000-0600-00004E020000}"/>
            </a:ext>
          </a:extLst>
        </xdr:cNvPr>
        <xdr:cNvCxnSpPr/>
      </xdr:nvCxnSpPr>
      <xdr:spPr>
        <a:xfrm>
          <a:off x="12814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127000</xdr:rowOff>
    </xdr:from>
    <xdr:to>
      <xdr:col>72</xdr:col>
      <xdr:colOff>38100</xdr:colOff>
      <xdr:row>57</xdr:row>
      <xdr:rowOff>57150</xdr:rowOff>
    </xdr:to>
    <xdr:sp macro="" textlink="">
      <xdr:nvSpPr>
        <xdr:cNvPr id="591" name="フローチャート: 判断 590">
          <a:extLst>
            <a:ext uri="{FF2B5EF4-FFF2-40B4-BE49-F238E27FC236}">
              <a16:creationId xmlns:a16="http://schemas.microsoft.com/office/drawing/2014/main" id="{00000000-0008-0000-0600-00004F020000}"/>
            </a:ext>
          </a:extLst>
        </xdr:cNvPr>
        <xdr:cNvSpPr/>
      </xdr:nvSpPr>
      <xdr:spPr>
        <a:xfrm>
          <a:off x="136525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48277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578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52</xdr:row>
      <xdr:rowOff>50800</xdr:rowOff>
    </xdr:from>
    <xdr:to>
      <xdr:col>67</xdr:col>
      <xdr:colOff>101600</xdr:colOff>
      <xdr:row>52</xdr:row>
      <xdr:rowOff>152400</xdr:rowOff>
    </xdr:to>
    <xdr:sp macro="" textlink="">
      <xdr:nvSpPr>
        <xdr:cNvPr id="593" name="フローチャート: 判断 592">
          <a:extLst>
            <a:ext uri="{FF2B5EF4-FFF2-40B4-BE49-F238E27FC236}">
              <a16:creationId xmlns:a16="http://schemas.microsoft.com/office/drawing/2014/main" id="{00000000-0008-0000-0600-000051020000}"/>
            </a:ext>
          </a:extLst>
        </xdr:cNvPr>
        <xdr:cNvSpPr/>
      </xdr:nvSpPr>
      <xdr:spPr>
        <a:xfrm>
          <a:off x="12763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50</xdr:row>
      <xdr:rowOff>168927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2689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127000</xdr:rowOff>
    </xdr:from>
    <xdr:to>
      <xdr:col>85</xdr:col>
      <xdr:colOff>177800</xdr:colOff>
      <xdr:row>57</xdr:row>
      <xdr:rowOff>57150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62687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162577</xdr:rowOff>
    </xdr:from>
    <xdr:ext cx="249299" cy="259045"/>
    <xdr:sp macro="" textlink="">
      <xdr:nvSpPr>
        <xdr:cNvPr id="601" name="失業対策事業費該当値テキスト">
          <a:extLst>
            <a:ext uri="{FF2B5EF4-FFF2-40B4-BE49-F238E27FC236}">
              <a16:creationId xmlns:a16="http://schemas.microsoft.com/office/drawing/2014/main" id="{00000000-0008-0000-0600-000059020000}"/>
            </a:ext>
          </a:extLst>
        </xdr:cNvPr>
        <xdr:cNvSpPr txBox="1"/>
      </xdr:nvSpPr>
      <xdr:spPr>
        <a:xfrm>
          <a:off x="16370300" y="959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127000</xdr:rowOff>
    </xdr:from>
    <xdr:to>
      <xdr:col>81</xdr:col>
      <xdr:colOff>101600</xdr:colOff>
      <xdr:row>57</xdr:row>
      <xdr:rowOff>57150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5430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73677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5356650" y="9503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127000</xdr:rowOff>
    </xdr:from>
    <xdr:to>
      <xdr:col>76</xdr:col>
      <xdr:colOff>165100</xdr:colOff>
      <xdr:row>57</xdr:row>
      <xdr:rowOff>57150</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4541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73677</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4467650" y="9503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127000</xdr:rowOff>
    </xdr:from>
    <xdr:to>
      <xdr:col>72</xdr:col>
      <xdr:colOff>38100</xdr:colOff>
      <xdr:row>57</xdr:row>
      <xdr:rowOff>57150</xdr:rowOff>
    </xdr:to>
    <xdr:sp macro="" textlink="">
      <xdr:nvSpPr>
        <xdr:cNvPr id="606" name="楕円 605">
          <a:extLst>
            <a:ext uri="{FF2B5EF4-FFF2-40B4-BE49-F238E27FC236}">
              <a16:creationId xmlns:a16="http://schemas.microsoft.com/office/drawing/2014/main" id="{00000000-0008-0000-0600-00005E020000}"/>
            </a:ext>
          </a:extLst>
        </xdr:cNvPr>
        <xdr:cNvSpPr/>
      </xdr:nvSpPr>
      <xdr:spPr>
        <a:xfrm>
          <a:off x="13652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73677</xdr:rowOff>
    </xdr:from>
    <xdr:ext cx="24929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3578650" y="9503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127000</xdr:rowOff>
    </xdr:from>
    <xdr:to>
      <xdr:col>67</xdr:col>
      <xdr:colOff>101600</xdr:colOff>
      <xdr:row>57</xdr:row>
      <xdr:rowOff>57150</xdr:rowOff>
    </xdr:to>
    <xdr:sp macro="" textlink="">
      <xdr:nvSpPr>
        <xdr:cNvPr id="608" name="楕円 607">
          <a:extLst>
            <a:ext uri="{FF2B5EF4-FFF2-40B4-BE49-F238E27FC236}">
              <a16:creationId xmlns:a16="http://schemas.microsoft.com/office/drawing/2014/main" id="{00000000-0008-0000-0600-000060020000}"/>
            </a:ext>
          </a:extLst>
        </xdr:cNvPr>
        <xdr:cNvSpPr/>
      </xdr:nvSpPr>
      <xdr:spPr>
        <a:xfrm>
          <a:off x="12763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48277</xdr:rowOff>
    </xdr:from>
    <xdr:ext cx="24929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689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600-00006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600-00006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600-00006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00000000-0008-0000-0600-00006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4" name="公債費グラフ枠">
          <a:extLst>
            <a:ext uri="{FF2B5EF4-FFF2-40B4-BE49-F238E27FC236}">
              <a16:creationId xmlns:a16="http://schemas.microsoft.com/office/drawing/2014/main" id="{00000000-0008-0000-0600-00007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109120</xdr:rowOff>
    </xdr:from>
    <xdr:to>
      <xdr:col>85</xdr:col>
      <xdr:colOff>126364</xdr:colOff>
      <xdr:row>78</xdr:row>
      <xdr:rowOff>166325</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6317595" y="11939170"/>
          <a:ext cx="1269" cy="1600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170152</xdr:rowOff>
    </xdr:from>
    <xdr:ext cx="534377" cy="259045"/>
    <xdr:sp macro="" textlink="">
      <xdr:nvSpPr>
        <xdr:cNvPr id="636" name="公債費最小値テキスト">
          <a:extLst>
            <a:ext uri="{FF2B5EF4-FFF2-40B4-BE49-F238E27FC236}">
              <a16:creationId xmlns:a16="http://schemas.microsoft.com/office/drawing/2014/main" id="{00000000-0008-0000-0600-00007C020000}"/>
            </a:ext>
          </a:extLst>
        </xdr:cNvPr>
        <xdr:cNvSpPr txBox="1"/>
      </xdr:nvSpPr>
      <xdr:spPr>
        <a:xfrm>
          <a:off x="16370300" y="13543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166325</xdr:rowOff>
    </xdr:from>
    <xdr:to>
      <xdr:col>86</xdr:col>
      <xdr:colOff>25400</xdr:colOff>
      <xdr:row>78</xdr:row>
      <xdr:rowOff>166325</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6230600" y="13539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55797</xdr:rowOff>
    </xdr:from>
    <xdr:ext cx="599010" cy="259045"/>
    <xdr:sp macro="" textlink="">
      <xdr:nvSpPr>
        <xdr:cNvPr id="638" name="公債費最大値テキスト">
          <a:extLst>
            <a:ext uri="{FF2B5EF4-FFF2-40B4-BE49-F238E27FC236}">
              <a16:creationId xmlns:a16="http://schemas.microsoft.com/office/drawing/2014/main" id="{00000000-0008-0000-0600-00007E020000}"/>
            </a:ext>
          </a:extLst>
        </xdr:cNvPr>
        <xdr:cNvSpPr txBox="1"/>
      </xdr:nvSpPr>
      <xdr:spPr>
        <a:xfrm>
          <a:off x="16370300" y="11714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109120</xdr:rowOff>
    </xdr:from>
    <xdr:to>
      <xdr:col>86</xdr:col>
      <xdr:colOff>25400</xdr:colOff>
      <xdr:row>69</xdr:row>
      <xdr:rowOff>109120</xdr:rowOff>
    </xdr:to>
    <xdr:cxnSp macro="">
      <xdr:nvCxnSpPr>
        <xdr:cNvPr id="639" name="直線コネクタ 638">
          <a:extLst>
            <a:ext uri="{FF2B5EF4-FFF2-40B4-BE49-F238E27FC236}">
              <a16:creationId xmlns:a16="http://schemas.microsoft.com/office/drawing/2014/main" id="{00000000-0008-0000-0600-00007F020000}"/>
            </a:ext>
          </a:extLst>
        </xdr:cNvPr>
        <xdr:cNvCxnSpPr/>
      </xdr:nvCxnSpPr>
      <xdr:spPr>
        <a:xfrm>
          <a:off x="16230600" y="11939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147896</xdr:rowOff>
    </xdr:from>
    <xdr:to>
      <xdr:col>85</xdr:col>
      <xdr:colOff>127000</xdr:colOff>
      <xdr:row>77</xdr:row>
      <xdr:rowOff>154138</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flipV="1">
          <a:off x="15481300" y="13349546"/>
          <a:ext cx="838200" cy="6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116140</xdr:rowOff>
    </xdr:from>
    <xdr:ext cx="534377" cy="259045"/>
    <xdr:sp macro="" textlink="">
      <xdr:nvSpPr>
        <xdr:cNvPr id="641" name="公債費平均値テキスト">
          <a:extLst>
            <a:ext uri="{FF2B5EF4-FFF2-40B4-BE49-F238E27FC236}">
              <a16:creationId xmlns:a16="http://schemas.microsoft.com/office/drawing/2014/main" id="{00000000-0008-0000-0600-000081020000}"/>
            </a:ext>
          </a:extLst>
        </xdr:cNvPr>
        <xdr:cNvSpPr txBox="1"/>
      </xdr:nvSpPr>
      <xdr:spPr>
        <a:xfrm>
          <a:off x="16370300" y="133177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137713</xdr:rowOff>
    </xdr:from>
    <xdr:to>
      <xdr:col>85</xdr:col>
      <xdr:colOff>177800</xdr:colOff>
      <xdr:row>78</xdr:row>
      <xdr:rowOff>67863</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6268700" y="13339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154138</xdr:rowOff>
    </xdr:from>
    <xdr:to>
      <xdr:col>81</xdr:col>
      <xdr:colOff>50800</xdr:colOff>
      <xdr:row>77</xdr:row>
      <xdr:rowOff>163810</xdr:rowOff>
    </xdr:to>
    <xdr:cxnSp macro="">
      <xdr:nvCxnSpPr>
        <xdr:cNvPr id="643" name="直線コネクタ 642">
          <a:extLst>
            <a:ext uri="{FF2B5EF4-FFF2-40B4-BE49-F238E27FC236}">
              <a16:creationId xmlns:a16="http://schemas.microsoft.com/office/drawing/2014/main" id="{00000000-0008-0000-0600-000083020000}"/>
            </a:ext>
          </a:extLst>
        </xdr:cNvPr>
        <xdr:cNvCxnSpPr/>
      </xdr:nvCxnSpPr>
      <xdr:spPr>
        <a:xfrm flipV="1">
          <a:off x="14592300" y="13355788"/>
          <a:ext cx="889000" cy="9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145952</xdr:rowOff>
    </xdr:from>
    <xdr:to>
      <xdr:col>81</xdr:col>
      <xdr:colOff>101600</xdr:colOff>
      <xdr:row>78</xdr:row>
      <xdr:rowOff>76102</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5430500" y="13347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67229</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5214111" y="13440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163810</xdr:rowOff>
    </xdr:from>
    <xdr:to>
      <xdr:col>76</xdr:col>
      <xdr:colOff>114300</xdr:colOff>
      <xdr:row>77</xdr:row>
      <xdr:rowOff>164902</xdr:rowOff>
    </xdr:to>
    <xdr:cxnSp macro="">
      <xdr:nvCxnSpPr>
        <xdr:cNvPr id="646" name="直線コネクタ 645">
          <a:extLst>
            <a:ext uri="{FF2B5EF4-FFF2-40B4-BE49-F238E27FC236}">
              <a16:creationId xmlns:a16="http://schemas.microsoft.com/office/drawing/2014/main" id="{00000000-0008-0000-0600-000086020000}"/>
            </a:ext>
          </a:extLst>
        </xdr:cNvPr>
        <xdr:cNvCxnSpPr/>
      </xdr:nvCxnSpPr>
      <xdr:spPr>
        <a:xfrm flipV="1">
          <a:off x="13703300" y="13365460"/>
          <a:ext cx="889000" cy="1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160700</xdr:rowOff>
    </xdr:from>
    <xdr:to>
      <xdr:col>76</xdr:col>
      <xdr:colOff>165100</xdr:colOff>
      <xdr:row>78</xdr:row>
      <xdr:rowOff>90850</xdr:rowOff>
    </xdr:to>
    <xdr:sp macro="" textlink="">
      <xdr:nvSpPr>
        <xdr:cNvPr id="647" name="フローチャート: 判断 646">
          <a:extLst>
            <a:ext uri="{FF2B5EF4-FFF2-40B4-BE49-F238E27FC236}">
              <a16:creationId xmlns:a16="http://schemas.microsoft.com/office/drawing/2014/main" id="{00000000-0008-0000-0600-000087020000}"/>
            </a:ext>
          </a:extLst>
        </xdr:cNvPr>
        <xdr:cNvSpPr/>
      </xdr:nvSpPr>
      <xdr:spPr>
        <a:xfrm>
          <a:off x="14541500" y="13362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81977</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325111" y="13455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164902</xdr:rowOff>
    </xdr:from>
    <xdr:to>
      <xdr:col>71</xdr:col>
      <xdr:colOff>177800</xdr:colOff>
      <xdr:row>77</xdr:row>
      <xdr:rowOff>169232</xdr:rowOff>
    </xdr:to>
    <xdr:cxnSp macro="">
      <xdr:nvCxnSpPr>
        <xdr:cNvPr id="649" name="直線コネクタ 648">
          <a:extLst>
            <a:ext uri="{FF2B5EF4-FFF2-40B4-BE49-F238E27FC236}">
              <a16:creationId xmlns:a16="http://schemas.microsoft.com/office/drawing/2014/main" id="{00000000-0008-0000-0600-000089020000}"/>
            </a:ext>
          </a:extLst>
        </xdr:cNvPr>
        <xdr:cNvCxnSpPr/>
      </xdr:nvCxnSpPr>
      <xdr:spPr>
        <a:xfrm flipV="1">
          <a:off x="12814300" y="13366552"/>
          <a:ext cx="889000" cy="4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165066</xdr:rowOff>
    </xdr:from>
    <xdr:to>
      <xdr:col>72</xdr:col>
      <xdr:colOff>38100</xdr:colOff>
      <xdr:row>78</xdr:row>
      <xdr:rowOff>95216</xdr:rowOff>
    </xdr:to>
    <xdr:sp macro="" textlink="">
      <xdr:nvSpPr>
        <xdr:cNvPr id="650" name="フローチャート: 判断 649">
          <a:extLst>
            <a:ext uri="{FF2B5EF4-FFF2-40B4-BE49-F238E27FC236}">
              <a16:creationId xmlns:a16="http://schemas.microsoft.com/office/drawing/2014/main" id="{00000000-0008-0000-0600-00008A020000}"/>
            </a:ext>
          </a:extLst>
        </xdr:cNvPr>
        <xdr:cNvSpPr/>
      </xdr:nvSpPr>
      <xdr:spPr>
        <a:xfrm>
          <a:off x="13652500" y="13366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86343</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436111" y="13459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162920</xdr:rowOff>
    </xdr:from>
    <xdr:to>
      <xdr:col>67</xdr:col>
      <xdr:colOff>101600</xdr:colOff>
      <xdr:row>78</xdr:row>
      <xdr:rowOff>93070</xdr:rowOff>
    </xdr:to>
    <xdr:sp macro="" textlink="">
      <xdr:nvSpPr>
        <xdr:cNvPr id="652" name="フローチャート: 判断 651">
          <a:extLst>
            <a:ext uri="{FF2B5EF4-FFF2-40B4-BE49-F238E27FC236}">
              <a16:creationId xmlns:a16="http://schemas.microsoft.com/office/drawing/2014/main" id="{00000000-0008-0000-0600-00008C020000}"/>
            </a:ext>
          </a:extLst>
        </xdr:cNvPr>
        <xdr:cNvSpPr/>
      </xdr:nvSpPr>
      <xdr:spPr>
        <a:xfrm>
          <a:off x="12763500" y="13364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84197</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547111" y="13457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97096</xdr:rowOff>
    </xdr:from>
    <xdr:to>
      <xdr:col>85</xdr:col>
      <xdr:colOff>177800</xdr:colOff>
      <xdr:row>78</xdr:row>
      <xdr:rowOff>27246</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6268700" y="13298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119973</xdr:rowOff>
    </xdr:from>
    <xdr:ext cx="534377" cy="259045"/>
    <xdr:sp macro="" textlink="">
      <xdr:nvSpPr>
        <xdr:cNvPr id="660" name="公債費該当値テキスト">
          <a:extLst>
            <a:ext uri="{FF2B5EF4-FFF2-40B4-BE49-F238E27FC236}">
              <a16:creationId xmlns:a16="http://schemas.microsoft.com/office/drawing/2014/main" id="{00000000-0008-0000-0600-000094020000}"/>
            </a:ext>
          </a:extLst>
        </xdr:cNvPr>
        <xdr:cNvSpPr txBox="1"/>
      </xdr:nvSpPr>
      <xdr:spPr>
        <a:xfrm>
          <a:off x="16370300" y="13150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103338</xdr:rowOff>
    </xdr:from>
    <xdr:to>
      <xdr:col>81</xdr:col>
      <xdr:colOff>101600</xdr:colOff>
      <xdr:row>78</xdr:row>
      <xdr:rowOff>33488</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5430500" y="13304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50015</xdr:rowOff>
    </xdr:from>
    <xdr:ext cx="534377"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5214111" y="13080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113010</xdr:rowOff>
    </xdr:from>
    <xdr:to>
      <xdr:col>76</xdr:col>
      <xdr:colOff>165100</xdr:colOff>
      <xdr:row>78</xdr:row>
      <xdr:rowOff>43160</xdr:rowOff>
    </xdr:to>
    <xdr:sp macro="" textlink="">
      <xdr:nvSpPr>
        <xdr:cNvPr id="663" name="楕円 662">
          <a:extLst>
            <a:ext uri="{FF2B5EF4-FFF2-40B4-BE49-F238E27FC236}">
              <a16:creationId xmlns:a16="http://schemas.microsoft.com/office/drawing/2014/main" id="{00000000-0008-0000-0600-000097020000}"/>
            </a:ext>
          </a:extLst>
        </xdr:cNvPr>
        <xdr:cNvSpPr/>
      </xdr:nvSpPr>
      <xdr:spPr>
        <a:xfrm>
          <a:off x="14541500" y="13314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59687</xdr:rowOff>
    </xdr:from>
    <xdr:ext cx="534377"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4325111" y="13089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114102</xdr:rowOff>
    </xdr:from>
    <xdr:to>
      <xdr:col>72</xdr:col>
      <xdr:colOff>38100</xdr:colOff>
      <xdr:row>78</xdr:row>
      <xdr:rowOff>44252</xdr:rowOff>
    </xdr:to>
    <xdr:sp macro="" textlink="">
      <xdr:nvSpPr>
        <xdr:cNvPr id="665" name="楕円 664">
          <a:extLst>
            <a:ext uri="{FF2B5EF4-FFF2-40B4-BE49-F238E27FC236}">
              <a16:creationId xmlns:a16="http://schemas.microsoft.com/office/drawing/2014/main" id="{00000000-0008-0000-0600-000099020000}"/>
            </a:ext>
          </a:extLst>
        </xdr:cNvPr>
        <xdr:cNvSpPr/>
      </xdr:nvSpPr>
      <xdr:spPr>
        <a:xfrm>
          <a:off x="13652500" y="13315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60779</xdr:rowOff>
    </xdr:from>
    <xdr:ext cx="534377"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3436111" y="13090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118432</xdr:rowOff>
    </xdr:from>
    <xdr:to>
      <xdr:col>67</xdr:col>
      <xdr:colOff>101600</xdr:colOff>
      <xdr:row>78</xdr:row>
      <xdr:rowOff>48582</xdr:rowOff>
    </xdr:to>
    <xdr:sp macro="" textlink="">
      <xdr:nvSpPr>
        <xdr:cNvPr id="667" name="楕円 666">
          <a:extLst>
            <a:ext uri="{FF2B5EF4-FFF2-40B4-BE49-F238E27FC236}">
              <a16:creationId xmlns:a16="http://schemas.microsoft.com/office/drawing/2014/main" id="{00000000-0008-0000-0600-00009B020000}"/>
            </a:ext>
          </a:extLst>
        </xdr:cNvPr>
        <xdr:cNvSpPr/>
      </xdr:nvSpPr>
      <xdr:spPr>
        <a:xfrm>
          <a:off x="12763500" y="13320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65109</xdr:rowOff>
    </xdr:from>
    <xdr:ext cx="534377"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2547111" y="13095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2" name="正方形/長方形 671">
          <a:extLst>
            <a:ext uri="{FF2B5EF4-FFF2-40B4-BE49-F238E27FC236}">
              <a16:creationId xmlns:a16="http://schemas.microsoft.com/office/drawing/2014/main" id="{00000000-0008-0000-0600-0000A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3" name="正方形/長方形 672">
          <a:extLst>
            <a:ext uri="{FF2B5EF4-FFF2-40B4-BE49-F238E27FC236}">
              <a16:creationId xmlns:a16="http://schemas.microsoft.com/office/drawing/2014/main" id="{00000000-0008-0000-0600-0000A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600-0000A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600-0000A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6" name="正方形/長方形 675">
          <a:extLst>
            <a:ext uri="{FF2B5EF4-FFF2-40B4-BE49-F238E27FC236}">
              <a16:creationId xmlns:a16="http://schemas.microsoft.com/office/drawing/2014/main" id="{00000000-0008-0000-0600-0000A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積立金グラフ枠">
          <a:extLst>
            <a:ext uri="{FF2B5EF4-FFF2-40B4-BE49-F238E27FC236}">
              <a16:creationId xmlns:a16="http://schemas.microsoft.com/office/drawing/2014/main" id="{00000000-0008-0000-06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70580</xdr:rowOff>
    </xdr:from>
    <xdr:to>
      <xdr:col>85</xdr:col>
      <xdr:colOff>126364</xdr:colOff>
      <xdr:row>99</xdr:row>
      <xdr:rowOff>42543</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6317595" y="15501080"/>
          <a:ext cx="1269" cy="15150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46370</xdr:rowOff>
    </xdr:from>
    <xdr:ext cx="469744" cy="259045"/>
    <xdr:sp macro="" textlink="">
      <xdr:nvSpPr>
        <xdr:cNvPr id="693" name="積立金最小値テキスト">
          <a:extLst>
            <a:ext uri="{FF2B5EF4-FFF2-40B4-BE49-F238E27FC236}">
              <a16:creationId xmlns:a16="http://schemas.microsoft.com/office/drawing/2014/main" id="{00000000-0008-0000-0600-0000B5020000}"/>
            </a:ext>
          </a:extLst>
        </xdr:cNvPr>
        <xdr:cNvSpPr txBox="1"/>
      </xdr:nvSpPr>
      <xdr:spPr>
        <a:xfrm>
          <a:off x="16370300" y="17019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42543</xdr:rowOff>
    </xdr:from>
    <xdr:to>
      <xdr:col>86</xdr:col>
      <xdr:colOff>25400</xdr:colOff>
      <xdr:row>99</xdr:row>
      <xdr:rowOff>42543</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a:off x="16230600" y="17016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17257</xdr:rowOff>
    </xdr:from>
    <xdr:ext cx="599010" cy="259045"/>
    <xdr:sp macro="" textlink="">
      <xdr:nvSpPr>
        <xdr:cNvPr id="695" name="積立金最大値テキスト">
          <a:extLst>
            <a:ext uri="{FF2B5EF4-FFF2-40B4-BE49-F238E27FC236}">
              <a16:creationId xmlns:a16="http://schemas.microsoft.com/office/drawing/2014/main" id="{00000000-0008-0000-0600-0000B7020000}"/>
            </a:ext>
          </a:extLst>
        </xdr:cNvPr>
        <xdr:cNvSpPr txBox="1"/>
      </xdr:nvSpPr>
      <xdr:spPr>
        <a:xfrm>
          <a:off x="16370300" y="15276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70580</xdr:rowOff>
    </xdr:from>
    <xdr:to>
      <xdr:col>86</xdr:col>
      <xdr:colOff>25400</xdr:colOff>
      <xdr:row>90</xdr:row>
      <xdr:rowOff>70580</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a:off x="16230600" y="15501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103387</xdr:rowOff>
    </xdr:from>
    <xdr:to>
      <xdr:col>85</xdr:col>
      <xdr:colOff>127000</xdr:colOff>
      <xdr:row>96</xdr:row>
      <xdr:rowOff>113537</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flipV="1">
          <a:off x="15481300" y="16562587"/>
          <a:ext cx="838200" cy="10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59774</xdr:rowOff>
    </xdr:from>
    <xdr:ext cx="534377" cy="259045"/>
    <xdr:sp macro="" textlink="">
      <xdr:nvSpPr>
        <xdr:cNvPr id="698" name="積立金平均値テキスト">
          <a:extLst>
            <a:ext uri="{FF2B5EF4-FFF2-40B4-BE49-F238E27FC236}">
              <a16:creationId xmlns:a16="http://schemas.microsoft.com/office/drawing/2014/main" id="{00000000-0008-0000-0600-0000BA020000}"/>
            </a:ext>
          </a:extLst>
        </xdr:cNvPr>
        <xdr:cNvSpPr txBox="1"/>
      </xdr:nvSpPr>
      <xdr:spPr>
        <a:xfrm>
          <a:off x="16370300" y="168618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81347</xdr:rowOff>
    </xdr:from>
    <xdr:to>
      <xdr:col>85</xdr:col>
      <xdr:colOff>177800</xdr:colOff>
      <xdr:row>99</xdr:row>
      <xdr:rowOff>11497</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6268700" y="16883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113537</xdr:rowOff>
    </xdr:from>
    <xdr:to>
      <xdr:col>81</xdr:col>
      <xdr:colOff>50800</xdr:colOff>
      <xdr:row>97</xdr:row>
      <xdr:rowOff>58000</xdr:rowOff>
    </xdr:to>
    <xdr:cxnSp macro="">
      <xdr:nvCxnSpPr>
        <xdr:cNvPr id="700" name="直線コネクタ 699">
          <a:extLst>
            <a:ext uri="{FF2B5EF4-FFF2-40B4-BE49-F238E27FC236}">
              <a16:creationId xmlns:a16="http://schemas.microsoft.com/office/drawing/2014/main" id="{00000000-0008-0000-0600-0000BC020000}"/>
            </a:ext>
          </a:extLst>
        </xdr:cNvPr>
        <xdr:cNvCxnSpPr/>
      </xdr:nvCxnSpPr>
      <xdr:spPr>
        <a:xfrm flipV="1">
          <a:off x="14592300" y="16572737"/>
          <a:ext cx="889000" cy="115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72574</xdr:rowOff>
    </xdr:from>
    <xdr:to>
      <xdr:col>81</xdr:col>
      <xdr:colOff>101600</xdr:colOff>
      <xdr:row>99</xdr:row>
      <xdr:rowOff>2724</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5430500" y="1687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165301</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14111" y="16967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58000</xdr:rowOff>
    </xdr:from>
    <xdr:to>
      <xdr:col>76</xdr:col>
      <xdr:colOff>114300</xdr:colOff>
      <xdr:row>97</xdr:row>
      <xdr:rowOff>133305</xdr:rowOff>
    </xdr:to>
    <xdr:cxnSp macro="">
      <xdr:nvCxnSpPr>
        <xdr:cNvPr id="703" name="直線コネクタ 702">
          <a:extLst>
            <a:ext uri="{FF2B5EF4-FFF2-40B4-BE49-F238E27FC236}">
              <a16:creationId xmlns:a16="http://schemas.microsoft.com/office/drawing/2014/main" id="{00000000-0008-0000-0600-0000BF020000}"/>
            </a:ext>
          </a:extLst>
        </xdr:cNvPr>
        <xdr:cNvCxnSpPr/>
      </xdr:nvCxnSpPr>
      <xdr:spPr>
        <a:xfrm flipV="1">
          <a:off x="13703300" y="16688650"/>
          <a:ext cx="889000" cy="75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104654</xdr:rowOff>
    </xdr:from>
    <xdr:to>
      <xdr:col>76</xdr:col>
      <xdr:colOff>165100</xdr:colOff>
      <xdr:row>99</xdr:row>
      <xdr:rowOff>34804</xdr:rowOff>
    </xdr:to>
    <xdr:sp macro="" textlink="">
      <xdr:nvSpPr>
        <xdr:cNvPr id="704" name="フローチャート: 判断 703">
          <a:extLst>
            <a:ext uri="{FF2B5EF4-FFF2-40B4-BE49-F238E27FC236}">
              <a16:creationId xmlns:a16="http://schemas.microsoft.com/office/drawing/2014/main" id="{00000000-0008-0000-0600-0000C0020000}"/>
            </a:ext>
          </a:extLst>
        </xdr:cNvPr>
        <xdr:cNvSpPr/>
      </xdr:nvSpPr>
      <xdr:spPr>
        <a:xfrm>
          <a:off x="14541500" y="16906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25931</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325111" y="16999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133305</xdr:rowOff>
    </xdr:from>
    <xdr:to>
      <xdr:col>71</xdr:col>
      <xdr:colOff>177800</xdr:colOff>
      <xdr:row>98</xdr:row>
      <xdr:rowOff>3935</xdr:rowOff>
    </xdr:to>
    <xdr:cxnSp macro="">
      <xdr:nvCxnSpPr>
        <xdr:cNvPr id="706" name="直線コネクタ 705">
          <a:extLst>
            <a:ext uri="{FF2B5EF4-FFF2-40B4-BE49-F238E27FC236}">
              <a16:creationId xmlns:a16="http://schemas.microsoft.com/office/drawing/2014/main" id="{00000000-0008-0000-0600-0000C2020000}"/>
            </a:ext>
          </a:extLst>
        </xdr:cNvPr>
        <xdr:cNvCxnSpPr/>
      </xdr:nvCxnSpPr>
      <xdr:spPr>
        <a:xfrm flipV="1">
          <a:off x="12814300" y="16763955"/>
          <a:ext cx="889000" cy="42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116498</xdr:rowOff>
    </xdr:from>
    <xdr:to>
      <xdr:col>72</xdr:col>
      <xdr:colOff>38100</xdr:colOff>
      <xdr:row>99</xdr:row>
      <xdr:rowOff>46648</xdr:rowOff>
    </xdr:to>
    <xdr:sp macro="" textlink="">
      <xdr:nvSpPr>
        <xdr:cNvPr id="707" name="フローチャート: 判断 706">
          <a:extLst>
            <a:ext uri="{FF2B5EF4-FFF2-40B4-BE49-F238E27FC236}">
              <a16:creationId xmlns:a16="http://schemas.microsoft.com/office/drawing/2014/main" id="{00000000-0008-0000-0600-0000C3020000}"/>
            </a:ext>
          </a:extLst>
        </xdr:cNvPr>
        <xdr:cNvSpPr/>
      </xdr:nvSpPr>
      <xdr:spPr>
        <a:xfrm>
          <a:off x="13652500" y="16918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37775</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3436111" y="17011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124061</xdr:rowOff>
    </xdr:from>
    <xdr:to>
      <xdr:col>67</xdr:col>
      <xdr:colOff>101600</xdr:colOff>
      <xdr:row>99</xdr:row>
      <xdr:rowOff>54211</xdr:rowOff>
    </xdr:to>
    <xdr:sp macro="" textlink="">
      <xdr:nvSpPr>
        <xdr:cNvPr id="709" name="フローチャート: 判断 708">
          <a:extLst>
            <a:ext uri="{FF2B5EF4-FFF2-40B4-BE49-F238E27FC236}">
              <a16:creationId xmlns:a16="http://schemas.microsoft.com/office/drawing/2014/main" id="{00000000-0008-0000-0600-0000C5020000}"/>
            </a:ext>
          </a:extLst>
        </xdr:cNvPr>
        <xdr:cNvSpPr/>
      </xdr:nvSpPr>
      <xdr:spPr>
        <a:xfrm>
          <a:off x="12763500" y="16926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45338</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547111" y="17018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52587</xdr:rowOff>
    </xdr:from>
    <xdr:to>
      <xdr:col>85</xdr:col>
      <xdr:colOff>177800</xdr:colOff>
      <xdr:row>96</xdr:row>
      <xdr:rowOff>154187</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6268700" y="16511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75464</xdr:rowOff>
    </xdr:from>
    <xdr:ext cx="599010" cy="259045"/>
    <xdr:sp macro="" textlink="">
      <xdr:nvSpPr>
        <xdr:cNvPr id="717" name="積立金該当値テキスト">
          <a:extLst>
            <a:ext uri="{FF2B5EF4-FFF2-40B4-BE49-F238E27FC236}">
              <a16:creationId xmlns:a16="http://schemas.microsoft.com/office/drawing/2014/main" id="{00000000-0008-0000-0600-0000CD020000}"/>
            </a:ext>
          </a:extLst>
        </xdr:cNvPr>
        <xdr:cNvSpPr txBox="1"/>
      </xdr:nvSpPr>
      <xdr:spPr>
        <a:xfrm>
          <a:off x="16370300" y="16363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62737</xdr:rowOff>
    </xdr:from>
    <xdr:to>
      <xdr:col>81</xdr:col>
      <xdr:colOff>101600</xdr:colOff>
      <xdr:row>96</xdr:row>
      <xdr:rowOff>164337</xdr:rowOff>
    </xdr:to>
    <xdr:sp macro="" textlink="">
      <xdr:nvSpPr>
        <xdr:cNvPr id="718" name="楕円 717">
          <a:extLst>
            <a:ext uri="{FF2B5EF4-FFF2-40B4-BE49-F238E27FC236}">
              <a16:creationId xmlns:a16="http://schemas.microsoft.com/office/drawing/2014/main" id="{00000000-0008-0000-0600-0000CE020000}"/>
            </a:ext>
          </a:extLst>
        </xdr:cNvPr>
        <xdr:cNvSpPr/>
      </xdr:nvSpPr>
      <xdr:spPr>
        <a:xfrm>
          <a:off x="15430500" y="16521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9414</xdr:rowOff>
    </xdr:from>
    <xdr:ext cx="599010"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5181795" y="162971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7200</xdr:rowOff>
    </xdr:from>
    <xdr:to>
      <xdr:col>76</xdr:col>
      <xdr:colOff>165100</xdr:colOff>
      <xdr:row>97</xdr:row>
      <xdr:rowOff>108800</xdr:rowOff>
    </xdr:to>
    <xdr:sp macro="" textlink="">
      <xdr:nvSpPr>
        <xdr:cNvPr id="720" name="楕円 719">
          <a:extLst>
            <a:ext uri="{FF2B5EF4-FFF2-40B4-BE49-F238E27FC236}">
              <a16:creationId xmlns:a16="http://schemas.microsoft.com/office/drawing/2014/main" id="{00000000-0008-0000-0600-0000D0020000}"/>
            </a:ext>
          </a:extLst>
        </xdr:cNvPr>
        <xdr:cNvSpPr/>
      </xdr:nvSpPr>
      <xdr:spPr>
        <a:xfrm>
          <a:off x="14541500" y="1663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125327</xdr:rowOff>
    </xdr:from>
    <xdr:ext cx="599010"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4292795" y="16413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82505</xdr:rowOff>
    </xdr:from>
    <xdr:to>
      <xdr:col>72</xdr:col>
      <xdr:colOff>38100</xdr:colOff>
      <xdr:row>98</xdr:row>
      <xdr:rowOff>12655</xdr:rowOff>
    </xdr:to>
    <xdr:sp macro="" textlink="">
      <xdr:nvSpPr>
        <xdr:cNvPr id="722" name="楕円 721">
          <a:extLst>
            <a:ext uri="{FF2B5EF4-FFF2-40B4-BE49-F238E27FC236}">
              <a16:creationId xmlns:a16="http://schemas.microsoft.com/office/drawing/2014/main" id="{00000000-0008-0000-0600-0000D2020000}"/>
            </a:ext>
          </a:extLst>
        </xdr:cNvPr>
        <xdr:cNvSpPr/>
      </xdr:nvSpPr>
      <xdr:spPr>
        <a:xfrm>
          <a:off x="13652500" y="16713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29182</xdr:rowOff>
    </xdr:from>
    <xdr:ext cx="599010"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3403795" y="164883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124585</xdr:rowOff>
    </xdr:from>
    <xdr:to>
      <xdr:col>67</xdr:col>
      <xdr:colOff>101600</xdr:colOff>
      <xdr:row>98</xdr:row>
      <xdr:rowOff>54735</xdr:rowOff>
    </xdr:to>
    <xdr:sp macro="" textlink="">
      <xdr:nvSpPr>
        <xdr:cNvPr id="724" name="楕円 723">
          <a:extLst>
            <a:ext uri="{FF2B5EF4-FFF2-40B4-BE49-F238E27FC236}">
              <a16:creationId xmlns:a16="http://schemas.microsoft.com/office/drawing/2014/main" id="{00000000-0008-0000-0600-0000D4020000}"/>
            </a:ext>
          </a:extLst>
        </xdr:cNvPr>
        <xdr:cNvSpPr/>
      </xdr:nvSpPr>
      <xdr:spPr>
        <a:xfrm>
          <a:off x="12763500" y="16755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71262</xdr:rowOff>
    </xdr:from>
    <xdr:ext cx="599010"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2514795" y="16530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6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6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6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6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id="{00000000-0008-0000-06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0" name="投資及び出資金グラフ枠">
          <a:extLst>
            <a:ext uri="{FF2B5EF4-FFF2-40B4-BE49-F238E27FC236}">
              <a16:creationId xmlns:a16="http://schemas.microsoft.com/office/drawing/2014/main" id="{00000000-0008-0000-0600-0000E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38757</xdr:rowOff>
    </xdr:from>
    <xdr:to>
      <xdr:col>116</xdr:col>
      <xdr:colOff>62864</xdr:colOff>
      <xdr:row>39</xdr:row>
      <xdr:rowOff>98878</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flipV="1">
          <a:off x="22159595" y="5353707"/>
          <a:ext cx="1269" cy="1431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52" name="投資及び出資金最小値テキスト">
          <a:extLst>
            <a:ext uri="{FF2B5EF4-FFF2-40B4-BE49-F238E27FC236}">
              <a16:creationId xmlns:a16="http://schemas.microsoft.com/office/drawing/2014/main" id="{00000000-0008-0000-0600-0000F0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156884</xdr:rowOff>
    </xdr:from>
    <xdr:ext cx="534377" cy="259045"/>
    <xdr:sp macro="" textlink="">
      <xdr:nvSpPr>
        <xdr:cNvPr id="754" name="投資及び出資金最大値テキスト">
          <a:extLst>
            <a:ext uri="{FF2B5EF4-FFF2-40B4-BE49-F238E27FC236}">
              <a16:creationId xmlns:a16="http://schemas.microsoft.com/office/drawing/2014/main" id="{00000000-0008-0000-0600-0000F2020000}"/>
            </a:ext>
          </a:extLst>
        </xdr:cNvPr>
        <xdr:cNvSpPr txBox="1"/>
      </xdr:nvSpPr>
      <xdr:spPr>
        <a:xfrm>
          <a:off x="22212300" y="5128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38757</xdr:rowOff>
    </xdr:from>
    <xdr:to>
      <xdr:col>116</xdr:col>
      <xdr:colOff>152400</xdr:colOff>
      <xdr:row>31</xdr:row>
      <xdr:rowOff>38757</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a:off x="22072600" y="5353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98323</xdr:rowOff>
    </xdr:from>
    <xdr:to>
      <xdr:col>116</xdr:col>
      <xdr:colOff>63500</xdr:colOff>
      <xdr:row>39</xdr:row>
      <xdr:rowOff>98878</xdr:rowOff>
    </xdr:to>
    <xdr:cxnSp macro="">
      <xdr:nvCxnSpPr>
        <xdr:cNvPr id="756" name="直線コネクタ 755">
          <a:extLst>
            <a:ext uri="{FF2B5EF4-FFF2-40B4-BE49-F238E27FC236}">
              <a16:creationId xmlns:a16="http://schemas.microsoft.com/office/drawing/2014/main" id="{00000000-0008-0000-0600-0000F4020000}"/>
            </a:ext>
          </a:extLst>
        </xdr:cNvPr>
        <xdr:cNvCxnSpPr/>
      </xdr:nvCxnSpPr>
      <xdr:spPr>
        <a:xfrm>
          <a:off x="21323300" y="6784873"/>
          <a:ext cx="838200" cy="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116806</xdr:rowOff>
    </xdr:from>
    <xdr:ext cx="469744" cy="259045"/>
    <xdr:sp macro="" textlink="">
      <xdr:nvSpPr>
        <xdr:cNvPr id="757" name="投資及び出資金平均値テキスト">
          <a:extLst>
            <a:ext uri="{FF2B5EF4-FFF2-40B4-BE49-F238E27FC236}">
              <a16:creationId xmlns:a16="http://schemas.microsoft.com/office/drawing/2014/main" id="{00000000-0008-0000-0600-0000F5020000}"/>
            </a:ext>
          </a:extLst>
        </xdr:cNvPr>
        <xdr:cNvSpPr txBox="1"/>
      </xdr:nvSpPr>
      <xdr:spPr>
        <a:xfrm>
          <a:off x="22212300" y="64604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93929</xdr:rowOff>
    </xdr:from>
    <xdr:to>
      <xdr:col>116</xdr:col>
      <xdr:colOff>114300</xdr:colOff>
      <xdr:row>39</xdr:row>
      <xdr:rowOff>24079</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22110700" y="6609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98323</xdr:rowOff>
    </xdr:from>
    <xdr:to>
      <xdr:col>111</xdr:col>
      <xdr:colOff>177800</xdr:colOff>
      <xdr:row>39</xdr:row>
      <xdr:rowOff>98878</xdr:rowOff>
    </xdr:to>
    <xdr:cxnSp macro="">
      <xdr:nvCxnSpPr>
        <xdr:cNvPr id="759" name="直線コネクタ 758">
          <a:extLst>
            <a:ext uri="{FF2B5EF4-FFF2-40B4-BE49-F238E27FC236}">
              <a16:creationId xmlns:a16="http://schemas.microsoft.com/office/drawing/2014/main" id="{00000000-0008-0000-0600-0000F7020000}"/>
            </a:ext>
          </a:extLst>
        </xdr:cNvPr>
        <xdr:cNvCxnSpPr/>
      </xdr:nvCxnSpPr>
      <xdr:spPr>
        <a:xfrm flipV="1">
          <a:off x="20434300" y="6784873"/>
          <a:ext cx="889000" cy="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101016</xdr:rowOff>
    </xdr:from>
    <xdr:to>
      <xdr:col>112</xdr:col>
      <xdr:colOff>38100</xdr:colOff>
      <xdr:row>39</xdr:row>
      <xdr:rowOff>31166</xdr:rowOff>
    </xdr:to>
    <xdr:sp macro="" textlink="">
      <xdr:nvSpPr>
        <xdr:cNvPr id="760" name="フローチャート: 判断 759">
          <a:extLst>
            <a:ext uri="{FF2B5EF4-FFF2-40B4-BE49-F238E27FC236}">
              <a16:creationId xmlns:a16="http://schemas.microsoft.com/office/drawing/2014/main" id="{00000000-0008-0000-0600-0000F8020000}"/>
            </a:ext>
          </a:extLst>
        </xdr:cNvPr>
        <xdr:cNvSpPr/>
      </xdr:nvSpPr>
      <xdr:spPr>
        <a:xfrm>
          <a:off x="21272500" y="6616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47693</xdr:rowOff>
    </xdr:from>
    <xdr:ext cx="469744"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088428" y="6391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78533</xdr:rowOff>
    </xdr:from>
    <xdr:to>
      <xdr:col>107</xdr:col>
      <xdr:colOff>50800</xdr:colOff>
      <xdr:row>39</xdr:row>
      <xdr:rowOff>98878</xdr:rowOff>
    </xdr:to>
    <xdr:cxnSp macro="">
      <xdr:nvCxnSpPr>
        <xdr:cNvPr id="762" name="直線コネクタ 761">
          <a:extLst>
            <a:ext uri="{FF2B5EF4-FFF2-40B4-BE49-F238E27FC236}">
              <a16:creationId xmlns:a16="http://schemas.microsoft.com/office/drawing/2014/main" id="{00000000-0008-0000-0600-0000FA020000}"/>
            </a:ext>
          </a:extLst>
        </xdr:cNvPr>
        <xdr:cNvCxnSpPr/>
      </xdr:nvCxnSpPr>
      <xdr:spPr>
        <a:xfrm>
          <a:off x="19545300" y="6765083"/>
          <a:ext cx="889000" cy="20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91708</xdr:rowOff>
    </xdr:from>
    <xdr:to>
      <xdr:col>107</xdr:col>
      <xdr:colOff>101600</xdr:colOff>
      <xdr:row>39</xdr:row>
      <xdr:rowOff>21858</xdr:rowOff>
    </xdr:to>
    <xdr:sp macro="" textlink="">
      <xdr:nvSpPr>
        <xdr:cNvPr id="763" name="フローチャート: 判断 762">
          <a:extLst>
            <a:ext uri="{FF2B5EF4-FFF2-40B4-BE49-F238E27FC236}">
              <a16:creationId xmlns:a16="http://schemas.microsoft.com/office/drawing/2014/main" id="{00000000-0008-0000-0600-0000FB020000}"/>
            </a:ext>
          </a:extLst>
        </xdr:cNvPr>
        <xdr:cNvSpPr/>
      </xdr:nvSpPr>
      <xdr:spPr>
        <a:xfrm>
          <a:off x="20383500" y="660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38385</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0199428" y="6382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54040</xdr:rowOff>
    </xdr:from>
    <xdr:to>
      <xdr:col>102</xdr:col>
      <xdr:colOff>114300</xdr:colOff>
      <xdr:row>39</xdr:row>
      <xdr:rowOff>78533</xdr:rowOff>
    </xdr:to>
    <xdr:cxnSp macro="">
      <xdr:nvCxnSpPr>
        <xdr:cNvPr id="765" name="直線コネクタ 764">
          <a:extLst>
            <a:ext uri="{FF2B5EF4-FFF2-40B4-BE49-F238E27FC236}">
              <a16:creationId xmlns:a16="http://schemas.microsoft.com/office/drawing/2014/main" id="{00000000-0008-0000-0600-0000FD020000}"/>
            </a:ext>
          </a:extLst>
        </xdr:cNvPr>
        <xdr:cNvCxnSpPr/>
      </xdr:nvCxnSpPr>
      <xdr:spPr>
        <a:xfrm>
          <a:off x="18656300" y="6740590"/>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136743</xdr:rowOff>
    </xdr:from>
    <xdr:to>
      <xdr:col>102</xdr:col>
      <xdr:colOff>165100</xdr:colOff>
      <xdr:row>39</xdr:row>
      <xdr:rowOff>66893</xdr:rowOff>
    </xdr:to>
    <xdr:sp macro="" textlink="">
      <xdr:nvSpPr>
        <xdr:cNvPr id="766" name="フローチャート: 判断 765">
          <a:extLst>
            <a:ext uri="{FF2B5EF4-FFF2-40B4-BE49-F238E27FC236}">
              <a16:creationId xmlns:a16="http://schemas.microsoft.com/office/drawing/2014/main" id="{00000000-0008-0000-0600-0000FE020000}"/>
            </a:ext>
          </a:extLst>
        </xdr:cNvPr>
        <xdr:cNvSpPr/>
      </xdr:nvSpPr>
      <xdr:spPr>
        <a:xfrm>
          <a:off x="19494500" y="6651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83420</xdr:rowOff>
    </xdr:from>
    <xdr:ext cx="469744"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9310428" y="6427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142163</xdr:rowOff>
    </xdr:from>
    <xdr:to>
      <xdr:col>98</xdr:col>
      <xdr:colOff>38100</xdr:colOff>
      <xdr:row>39</xdr:row>
      <xdr:rowOff>72313</xdr:rowOff>
    </xdr:to>
    <xdr:sp macro="" textlink="">
      <xdr:nvSpPr>
        <xdr:cNvPr id="768" name="フローチャート: 判断 767">
          <a:extLst>
            <a:ext uri="{FF2B5EF4-FFF2-40B4-BE49-F238E27FC236}">
              <a16:creationId xmlns:a16="http://schemas.microsoft.com/office/drawing/2014/main" id="{00000000-0008-0000-0600-000000030000}"/>
            </a:ext>
          </a:extLst>
        </xdr:cNvPr>
        <xdr:cNvSpPr/>
      </xdr:nvSpPr>
      <xdr:spPr>
        <a:xfrm>
          <a:off x="18605500" y="6657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88841</xdr:rowOff>
    </xdr:from>
    <xdr:ext cx="469744"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421428" y="6432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5" name="楕円 774">
          <a:extLst>
            <a:ext uri="{FF2B5EF4-FFF2-40B4-BE49-F238E27FC236}">
              <a16:creationId xmlns:a16="http://schemas.microsoft.com/office/drawing/2014/main" id="{00000000-0008-0000-0600-000007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76" name="投資及び出資金該当値テキスト">
          <a:extLst>
            <a:ext uri="{FF2B5EF4-FFF2-40B4-BE49-F238E27FC236}">
              <a16:creationId xmlns:a16="http://schemas.microsoft.com/office/drawing/2014/main" id="{00000000-0008-0000-0600-00000803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47523</xdr:rowOff>
    </xdr:from>
    <xdr:to>
      <xdr:col>112</xdr:col>
      <xdr:colOff>38100</xdr:colOff>
      <xdr:row>39</xdr:row>
      <xdr:rowOff>149123</xdr:rowOff>
    </xdr:to>
    <xdr:sp macro="" textlink="">
      <xdr:nvSpPr>
        <xdr:cNvPr id="777" name="楕円 776">
          <a:extLst>
            <a:ext uri="{FF2B5EF4-FFF2-40B4-BE49-F238E27FC236}">
              <a16:creationId xmlns:a16="http://schemas.microsoft.com/office/drawing/2014/main" id="{00000000-0008-0000-0600-000009030000}"/>
            </a:ext>
          </a:extLst>
        </xdr:cNvPr>
        <xdr:cNvSpPr/>
      </xdr:nvSpPr>
      <xdr:spPr>
        <a:xfrm>
          <a:off x="21272500" y="6734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39</xdr:row>
      <xdr:rowOff>140250</xdr:rowOff>
    </xdr:from>
    <xdr:ext cx="313932"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21166333" y="682680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9" name="楕円 778">
          <a:extLst>
            <a:ext uri="{FF2B5EF4-FFF2-40B4-BE49-F238E27FC236}">
              <a16:creationId xmlns:a16="http://schemas.microsoft.com/office/drawing/2014/main" id="{00000000-0008-0000-0600-00000B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27733</xdr:rowOff>
    </xdr:from>
    <xdr:to>
      <xdr:col>102</xdr:col>
      <xdr:colOff>165100</xdr:colOff>
      <xdr:row>39</xdr:row>
      <xdr:rowOff>129333</xdr:rowOff>
    </xdr:to>
    <xdr:sp macro="" textlink="">
      <xdr:nvSpPr>
        <xdr:cNvPr id="781" name="楕円 780">
          <a:extLst>
            <a:ext uri="{FF2B5EF4-FFF2-40B4-BE49-F238E27FC236}">
              <a16:creationId xmlns:a16="http://schemas.microsoft.com/office/drawing/2014/main" id="{00000000-0008-0000-0600-00000D030000}"/>
            </a:ext>
          </a:extLst>
        </xdr:cNvPr>
        <xdr:cNvSpPr/>
      </xdr:nvSpPr>
      <xdr:spPr>
        <a:xfrm>
          <a:off x="19494500" y="6714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120460</xdr:rowOff>
    </xdr:from>
    <xdr:ext cx="378565"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9356017" y="68070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3240</xdr:rowOff>
    </xdr:from>
    <xdr:to>
      <xdr:col>98</xdr:col>
      <xdr:colOff>38100</xdr:colOff>
      <xdr:row>39</xdr:row>
      <xdr:rowOff>104840</xdr:rowOff>
    </xdr:to>
    <xdr:sp macro="" textlink="">
      <xdr:nvSpPr>
        <xdr:cNvPr id="783" name="楕円 782">
          <a:extLst>
            <a:ext uri="{FF2B5EF4-FFF2-40B4-BE49-F238E27FC236}">
              <a16:creationId xmlns:a16="http://schemas.microsoft.com/office/drawing/2014/main" id="{00000000-0008-0000-0600-00000F030000}"/>
            </a:ext>
          </a:extLst>
        </xdr:cNvPr>
        <xdr:cNvSpPr/>
      </xdr:nvSpPr>
      <xdr:spPr>
        <a:xfrm>
          <a:off x="18605500" y="6689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95967</xdr:rowOff>
    </xdr:from>
    <xdr:ext cx="469744"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421428" y="6782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5" name="正方形/長方形 784">
          <a:extLst>
            <a:ext uri="{FF2B5EF4-FFF2-40B4-BE49-F238E27FC236}">
              <a16:creationId xmlns:a16="http://schemas.microsoft.com/office/drawing/2014/main" id="{00000000-0008-0000-0600-00001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6" name="正方形/長方形 785">
          <a:extLst>
            <a:ext uri="{FF2B5EF4-FFF2-40B4-BE49-F238E27FC236}">
              <a16:creationId xmlns:a16="http://schemas.microsoft.com/office/drawing/2014/main" id="{00000000-0008-0000-0600-00001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7" name="正方形/長方形 786">
          <a:extLst>
            <a:ext uri="{FF2B5EF4-FFF2-40B4-BE49-F238E27FC236}">
              <a16:creationId xmlns:a16="http://schemas.microsoft.com/office/drawing/2014/main" id="{00000000-0008-0000-0600-00001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600-00001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9" name="正方形/長方形 788">
          <a:extLst>
            <a:ext uri="{FF2B5EF4-FFF2-40B4-BE49-F238E27FC236}">
              <a16:creationId xmlns:a16="http://schemas.microsoft.com/office/drawing/2014/main" id="{00000000-0008-0000-0600-00001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0" name="正方形/長方形 789">
          <a:extLst>
            <a:ext uri="{FF2B5EF4-FFF2-40B4-BE49-F238E27FC236}">
              <a16:creationId xmlns:a16="http://schemas.microsoft.com/office/drawing/2014/main" id="{00000000-0008-0000-0600-00001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1" name="正方形/長方形 790">
          <a:extLst>
            <a:ext uri="{FF2B5EF4-FFF2-40B4-BE49-F238E27FC236}">
              <a16:creationId xmlns:a16="http://schemas.microsoft.com/office/drawing/2014/main" id="{00000000-0008-0000-0600-00001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2" name="正方形/長方形 791">
          <a:extLst>
            <a:ext uri="{FF2B5EF4-FFF2-40B4-BE49-F238E27FC236}">
              <a16:creationId xmlns:a16="http://schemas.microsoft.com/office/drawing/2014/main" id="{00000000-0008-0000-0600-00001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5" name="貸付金グラフ枠">
          <a:extLst>
            <a:ext uri="{FF2B5EF4-FFF2-40B4-BE49-F238E27FC236}">
              <a16:creationId xmlns:a16="http://schemas.microsoft.com/office/drawing/2014/main" id="{00000000-0008-0000-0600-00002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96151</xdr:rowOff>
    </xdr:from>
    <xdr:to>
      <xdr:col>116</xdr:col>
      <xdr:colOff>62864</xdr:colOff>
      <xdr:row>58</xdr:row>
      <xdr:rowOff>139700</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flipV="1">
          <a:off x="22159595" y="8668651"/>
          <a:ext cx="1269" cy="14151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807" name="貸付金最小値テキスト">
          <a:extLst>
            <a:ext uri="{FF2B5EF4-FFF2-40B4-BE49-F238E27FC236}">
              <a16:creationId xmlns:a16="http://schemas.microsoft.com/office/drawing/2014/main" id="{00000000-0008-0000-0600-000027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42828</xdr:rowOff>
    </xdr:from>
    <xdr:ext cx="534377" cy="259045"/>
    <xdr:sp macro="" textlink="">
      <xdr:nvSpPr>
        <xdr:cNvPr id="809" name="貸付金最大値テキスト">
          <a:extLst>
            <a:ext uri="{FF2B5EF4-FFF2-40B4-BE49-F238E27FC236}">
              <a16:creationId xmlns:a16="http://schemas.microsoft.com/office/drawing/2014/main" id="{00000000-0008-0000-0600-000029030000}"/>
            </a:ext>
          </a:extLst>
        </xdr:cNvPr>
        <xdr:cNvSpPr txBox="1"/>
      </xdr:nvSpPr>
      <xdr:spPr>
        <a:xfrm>
          <a:off x="22212300" y="8443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96151</xdr:rowOff>
    </xdr:from>
    <xdr:to>
      <xdr:col>116</xdr:col>
      <xdr:colOff>152400</xdr:colOff>
      <xdr:row>50</xdr:row>
      <xdr:rowOff>96151</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22072600" y="8668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121778</xdr:rowOff>
    </xdr:from>
    <xdr:to>
      <xdr:col>116</xdr:col>
      <xdr:colOff>63500</xdr:colOff>
      <xdr:row>58</xdr:row>
      <xdr:rowOff>127973</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a:off x="21323300" y="10065878"/>
          <a:ext cx="838200" cy="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147919</xdr:rowOff>
    </xdr:from>
    <xdr:ext cx="469744" cy="259045"/>
    <xdr:sp macro="" textlink="">
      <xdr:nvSpPr>
        <xdr:cNvPr id="812" name="貸付金平均値テキスト">
          <a:extLst>
            <a:ext uri="{FF2B5EF4-FFF2-40B4-BE49-F238E27FC236}">
              <a16:creationId xmlns:a16="http://schemas.microsoft.com/office/drawing/2014/main" id="{00000000-0008-0000-0600-00002C030000}"/>
            </a:ext>
          </a:extLst>
        </xdr:cNvPr>
        <xdr:cNvSpPr txBox="1"/>
      </xdr:nvSpPr>
      <xdr:spPr>
        <a:xfrm>
          <a:off x="22212300" y="97491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125042</xdr:rowOff>
    </xdr:from>
    <xdr:to>
      <xdr:col>116</xdr:col>
      <xdr:colOff>114300</xdr:colOff>
      <xdr:row>58</xdr:row>
      <xdr:rowOff>55192</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22110700" y="9897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116451</xdr:rowOff>
    </xdr:from>
    <xdr:to>
      <xdr:col>111</xdr:col>
      <xdr:colOff>177800</xdr:colOff>
      <xdr:row>58</xdr:row>
      <xdr:rowOff>121778</xdr:rowOff>
    </xdr:to>
    <xdr:cxnSp macro="">
      <xdr:nvCxnSpPr>
        <xdr:cNvPr id="814" name="直線コネクタ 813">
          <a:extLst>
            <a:ext uri="{FF2B5EF4-FFF2-40B4-BE49-F238E27FC236}">
              <a16:creationId xmlns:a16="http://schemas.microsoft.com/office/drawing/2014/main" id="{00000000-0008-0000-0600-00002E030000}"/>
            </a:ext>
          </a:extLst>
        </xdr:cNvPr>
        <xdr:cNvCxnSpPr/>
      </xdr:nvCxnSpPr>
      <xdr:spPr>
        <a:xfrm>
          <a:off x="20434300" y="10060551"/>
          <a:ext cx="889000" cy="5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132083</xdr:rowOff>
    </xdr:from>
    <xdr:to>
      <xdr:col>112</xdr:col>
      <xdr:colOff>38100</xdr:colOff>
      <xdr:row>58</xdr:row>
      <xdr:rowOff>62233</xdr:rowOff>
    </xdr:to>
    <xdr:sp macro="" textlink="">
      <xdr:nvSpPr>
        <xdr:cNvPr id="815" name="フローチャート: 判断 814">
          <a:extLst>
            <a:ext uri="{FF2B5EF4-FFF2-40B4-BE49-F238E27FC236}">
              <a16:creationId xmlns:a16="http://schemas.microsoft.com/office/drawing/2014/main" id="{00000000-0008-0000-0600-00002F030000}"/>
            </a:ext>
          </a:extLst>
        </xdr:cNvPr>
        <xdr:cNvSpPr/>
      </xdr:nvSpPr>
      <xdr:spPr>
        <a:xfrm>
          <a:off x="21272500" y="9904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78760</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088428" y="9679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116451</xdr:rowOff>
    </xdr:from>
    <xdr:to>
      <xdr:col>107</xdr:col>
      <xdr:colOff>50800</xdr:colOff>
      <xdr:row>58</xdr:row>
      <xdr:rowOff>119194</xdr:rowOff>
    </xdr:to>
    <xdr:cxnSp macro="">
      <xdr:nvCxnSpPr>
        <xdr:cNvPr id="817" name="直線コネクタ 816">
          <a:extLst>
            <a:ext uri="{FF2B5EF4-FFF2-40B4-BE49-F238E27FC236}">
              <a16:creationId xmlns:a16="http://schemas.microsoft.com/office/drawing/2014/main" id="{00000000-0008-0000-0600-000031030000}"/>
            </a:ext>
          </a:extLst>
        </xdr:cNvPr>
        <xdr:cNvCxnSpPr/>
      </xdr:nvCxnSpPr>
      <xdr:spPr>
        <a:xfrm flipV="1">
          <a:off x="19545300" y="10060551"/>
          <a:ext cx="8890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116606</xdr:rowOff>
    </xdr:from>
    <xdr:to>
      <xdr:col>107</xdr:col>
      <xdr:colOff>101600</xdr:colOff>
      <xdr:row>58</xdr:row>
      <xdr:rowOff>46756</xdr:rowOff>
    </xdr:to>
    <xdr:sp macro="" textlink="">
      <xdr:nvSpPr>
        <xdr:cNvPr id="818" name="フローチャート: 判断 817">
          <a:extLst>
            <a:ext uri="{FF2B5EF4-FFF2-40B4-BE49-F238E27FC236}">
              <a16:creationId xmlns:a16="http://schemas.microsoft.com/office/drawing/2014/main" id="{00000000-0008-0000-0600-000032030000}"/>
            </a:ext>
          </a:extLst>
        </xdr:cNvPr>
        <xdr:cNvSpPr/>
      </xdr:nvSpPr>
      <xdr:spPr>
        <a:xfrm>
          <a:off x="20383500" y="988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63283</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199428" y="9664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119194</xdr:rowOff>
    </xdr:from>
    <xdr:to>
      <xdr:col>102</xdr:col>
      <xdr:colOff>114300</xdr:colOff>
      <xdr:row>58</xdr:row>
      <xdr:rowOff>125961</xdr:rowOff>
    </xdr:to>
    <xdr:cxnSp macro="">
      <xdr:nvCxnSpPr>
        <xdr:cNvPr id="820" name="直線コネクタ 819">
          <a:extLst>
            <a:ext uri="{FF2B5EF4-FFF2-40B4-BE49-F238E27FC236}">
              <a16:creationId xmlns:a16="http://schemas.microsoft.com/office/drawing/2014/main" id="{00000000-0008-0000-0600-000034030000}"/>
            </a:ext>
          </a:extLst>
        </xdr:cNvPr>
        <xdr:cNvCxnSpPr/>
      </xdr:nvCxnSpPr>
      <xdr:spPr>
        <a:xfrm flipV="1">
          <a:off x="18656300" y="10063294"/>
          <a:ext cx="889000" cy="6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135192</xdr:rowOff>
    </xdr:from>
    <xdr:to>
      <xdr:col>102</xdr:col>
      <xdr:colOff>165100</xdr:colOff>
      <xdr:row>58</xdr:row>
      <xdr:rowOff>65342</xdr:rowOff>
    </xdr:to>
    <xdr:sp macro="" textlink="">
      <xdr:nvSpPr>
        <xdr:cNvPr id="821" name="フローチャート: 判断 820">
          <a:extLst>
            <a:ext uri="{FF2B5EF4-FFF2-40B4-BE49-F238E27FC236}">
              <a16:creationId xmlns:a16="http://schemas.microsoft.com/office/drawing/2014/main" id="{00000000-0008-0000-0600-000035030000}"/>
            </a:ext>
          </a:extLst>
        </xdr:cNvPr>
        <xdr:cNvSpPr/>
      </xdr:nvSpPr>
      <xdr:spPr>
        <a:xfrm>
          <a:off x="19494500" y="9907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81869</xdr:rowOff>
    </xdr:from>
    <xdr:ext cx="469744"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310428" y="9683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132631</xdr:rowOff>
    </xdr:from>
    <xdr:to>
      <xdr:col>98</xdr:col>
      <xdr:colOff>38100</xdr:colOff>
      <xdr:row>58</xdr:row>
      <xdr:rowOff>62781</xdr:rowOff>
    </xdr:to>
    <xdr:sp macro="" textlink="">
      <xdr:nvSpPr>
        <xdr:cNvPr id="823" name="フローチャート: 判断 822">
          <a:extLst>
            <a:ext uri="{FF2B5EF4-FFF2-40B4-BE49-F238E27FC236}">
              <a16:creationId xmlns:a16="http://schemas.microsoft.com/office/drawing/2014/main" id="{00000000-0008-0000-0600-000037030000}"/>
            </a:ext>
          </a:extLst>
        </xdr:cNvPr>
        <xdr:cNvSpPr/>
      </xdr:nvSpPr>
      <xdr:spPr>
        <a:xfrm>
          <a:off x="18605500" y="9905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79308</xdr:rowOff>
    </xdr:from>
    <xdr:ext cx="469744"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421428" y="9680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77173</xdr:rowOff>
    </xdr:from>
    <xdr:to>
      <xdr:col>116</xdr:col>
      <xdr:colOff>114300</xdr:colOff>
      <xdr:row>59</xdr:row>
      <xdr:rowOff>7323</xdr:rowOff>
    </xdr:to>
    <xdr:sp macro="" textlink="">
      <xdr:nvSpPr>
        <xdr:cNvPr id="830" name="楕円 829">
          <a:extLst>
            <a:ext uri="{FF2B5EF4-FFF2-40B4-BE49-F238E27FC236}">
              <a16:creationId xmlns:a16="http://schemas.microsoft.com/office/drawing/2014/main" id="{00000000-0008-0000-0600-00003E030000}"/>
            </a:ext>
          </a:extLst>
        </xdr:cNvPr>
        <xdr:cNvSpPr/>
      </xdr:nvSpPr>
      <xdr:spPr>
        <a:xfrm>
          <a:off x="22110700" y="10021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163550</xdr:rowOff>
    </xdr:from>
    <xdr:ext cx="378565" cy="259045"/>
    <xdr:sp macro="" textlink="">
      <xdr:nvSpPr>
        <xdr:cNvPr id="831" name="貸付金該当値テキスト">
          <a:extLst>
            <a:ext uri="{FF2B5EF4-FFF2-40B4-BE49-F238E27FC236}">
              <a16:creationId xmlns:a16="http://schemas.microsoft.com/office/drawing/2014/main" id="{00000000-0008-0000-0600-00003F030000}"/>
            </a:ext>
          </a:extLst>
        </xdr:cNvPr>
        <xdr:cNvSpPr txBox="1"/>
      </xdr:nvSpPr>
      <xdr:spPr>
        <a:xfrm>
          <a:off x="22212300" y="99362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70978</xdr:rowOff>
    </xdr:from>
    <xdr:to>
      <xdr:col>112</xdr:col>
      <xdr:colOff>38100</xdr:colOff>
      <xdr:row>59</xdr:row>
      <xdr:rowOff>1128</xdr:rowOff>
    </xdr:to>
    <xdr:sp macro="" textlink="">
      <xdr:nvSpPr>
        <xdr:cNvPr id="832" name="楕円 831">
          <a:extLst>
            <a:ext uri="{FF2B5EF4-FFF2-40B4-BE49-F238E27FC236}">
              <a16:creationId xmlns:a16="http://schemas.microsoft.com/office/drawing/2014/main" id="{00000000-0008-0000-0600-000040030000}"/>
            </a:ext>
          </a:extLst>
        </xdr:cNvPr>
        <xdr:cNvSpPr/>
      </xdr:nvSpPr>
      <xdr:spPr>
        <a:xfrm>
          <a:off x="21272500" y="10015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58</xdr:row>
      <xdr:rowOff>163705</xdr:rowOff>
    </xdr:from>
    <xdr:ext cx="378565"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21134017" y="101078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65651</xdr:rowOff>
    </xdr:from>
    <xdr:to>
      <xdr:col>107</xdr:col>
      <xdr:colOff>101600</xdr:colOff>
      <xdr:row>58</xdr:row>
      <xdr:rowOff>167251</xdr:rowOff>
    </xdr:to>
    <xdr:sp macro="" textlink="">
      <xdr:nvSpPr>
        <xdr:cNvPr id="834" name="楕円 833">
          <a:extLst>
            <a:ext uri="{FF2B5EF4-FFF2-40B4-BE49-F238E27FC236}">
              <a16:creationId xmlns:a16="http://schemas.microsoft.com/office/drawing/2014/main" id="{00000000-0008-0000-0600-000042030000}"/>
            </a:ext>
          </a:extLst>
        </xdr:cNvPr>
        <xdr:cNvSpPr/>
      </xdr:nvSpPr>
      <xdr:spPr>
        <a:xfrm>
          <a:off x="20383500" y="10009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158378</xdr:rowOff>
    </xdr:from>
    <xdr:ext cx="469744"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20199428" y="10102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68394</xdr:rowOff>
    </xdr:from>
    <xdr:to>
      <xdr:col>102</xdr:col>
      <xdr:colOff>165100</xdr:colOff>
      <xdr:row>58</xdr:row>
      <xdr:rowOff>169994</xdr:rowOff>
    </xdr:to>
    <xdr:sp macro="" textlink="">
      <xdr:nvSpPr>
        <xdr:cNvPr id="836" name="楕円 835">
          <a:extLst>
            <a:ext uri="{FF2B5EF4-FFF2-40B4-BE49-F238E27FC236}">
              <a16:creationId xmlns:a16="http://schemas.microsoft.com/office/drawing/2014/main" id="{00000000-0008-0000-0600-000044030000}"/>
            </a:ext>
          </a:extLst>
        </xdr:cNvPr>
        <xdr:cNvSpPr/>
      </xdr:nvSpPr>
      <xdr:spPr>
        <a:xfrm>
          <a:off x="19494500" y="10012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58</xdr:row>
      <xdr:rowOff>161121</xdr:rowOff>
    </xdr:from>
    <xdr:ext cx="378565"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9356017" y="101052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75161</xdr:rowOff>
    </xdr:from>
    <xdr:to>
      <xdr:col>98</xdr:col>
      <xdr:colOff>38100</xdr:colOff>
      <xdr:row>59</xdr:row>
      <xdr:rowOff>5311</xdr:rowOff>
    </xdr:to>
    <xdr:sp macro="" textlink="">
      <xdr:nvSpPr>
        <xdr:cNvPr id="838" name="楕円 837">
          <a:extLst>
            <a:ext uri="{FF2B5EF4-FFF2-40B4-BE49-F238E27FC236}">
              <a16:creationId xmlns:a16="http://schemas.microsoft.com/office/drawing/2014/main" id="{00000000-0008-0000-0600-000046030000}"/>
            </a:ext>
          </a:extLst>
        </xdr:cNvPr>
        <xdr:cNvSpPr/>
      </xdr:nvSpPr>
      <xdr:spPr>
        <a:xfrm>
          <a:off x="18605500" y="1001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58</xdr:row>
      <xdr:rowOff>167888</xdr:rowOff>
    </xdr:from>
    <xdr:ext cx="378565"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8467017" y="101119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42" name="正方形/長方形 841">
          <a:extLst>
            <a:ext uri="{FF2B5EF4-FFF2-40B4-BE49-F238E27FC236}">
              <a16:creationId xmlns:a16="http://schemas.microsoft.com/office/drawing/2014/main" id="{00000000-0008-0000-0600-00004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43" name="正方形/長方形 842">
          <a:extLst>
            <a:ext uri="{FF2B5EF4-FFF2-40B4-BE49-F238E27FC236}">
              <a16:creationId xmlns:a16="http://schemas.microsoft.com/office/drawing/2014/main" id="{00000000-0008-0000-0600-00004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44" name="正方形/長方形 843">
          <a:extLst>
            <a:ext uri="{FF2B5EF4-FFF2-40B4-BE49-F238E27FC236}">
              <a16:creationId xmlns:a16="http://schemas.microsoft.com/office/drawing/2014/main" id="{00000000-0008-0000-0600-00004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5" name="正方形/長方形 844">
          <a:extLst>
            <a:ext uri="{FF2B5EF4-FFF2-40B4-BE49-F238E27FC236}">
              <a16:creationId xmlns:a16="http://schemas.microsoft.com/office/drawing/2014/main" id="{00000000-0008-0000-0600-00004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6" name="正方形/長方形 845">
          <a:extLst>
            <a:ext uri="{FF2B5EF4-FFF2-40B4-BE49-F238E27FC236}">
              <a16:creationId xmlns:a16="http://schemas.microsoft.com/office/drawing/2014/main" id="{00000000-0008-0000-0600-00004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7" name="正方形/長方形 846">
          <a:extLst>
            <a:ext uri="{FF2B5EF4-FFF2-40B4-BE49-F238E27FC236}">
              <a16:creationId xmlns:a16="http://schemas.microsoft.com/office/drawing/2014/main" id="{00000000-0008-0000-0600-00004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65" name="繰出金グラフ枠">
          <a:extLst>
            <a:ext uri="{FF2B5EF4-FFF2-40B4-BE49-F238E27FC236}">
              <a16:creationId xmlns:a16="http://schemas.microsoft.com/office/drawing/2014/main" id="{00000000-0008-0000-0600-000061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105557</xdr:rowOff>
    </xdr:from>
    <xdr:to>
      <xdr:col>116</xdr:col>
      <xdr:colOff>62864</xdr:colOff>
      <xdr:row>78</xdr:row>
      <xdr:rowOff>121281</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22159595" y="11935607"/>
          <a:ext cx="1269" cy="1558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125108</xdr:rowOff>
    </xdr:from>
    <xdr:ext cx="534377" cy="259045"/>
    <xdr:sp macro="" textlink="">
      <xdr:nvSpPr>
        <xdr:cNvPr id="867" name="繰出金最小値テキスト">
          <a:extLst>
            <a:ext uri="{FF2B5EF4-FFF2-40B4-BE49-F238E27FC236}">
              <a16:creationId xmlns:a16="http://schemas.microsoft.com/office/drawing/2014/main" id="{00000000-0008-0000-0600-000063030000}"/>
            </a:ext>
          </a:extLst>
        </xdr:cNvPr>
        <xdr:cNvSpPr txBox="1"/>
      </xdr:nvSpPr>
      <xdr:spPr>
        <a:xfrm>
          <a:off x="22212300" y="13498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121281</xdr:rowOff>
    </xdr:from>
    <xdr:to>
      <xdr:col>116</xdr:col>
      <xdr:colOff>152400</xdr:colOff>
      <xdr:row>78</xdr:row>
      <xdr:rowOff>121281</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a:off x="22072600" y="134943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52234</xdr:rowOff>
    </xdr:from>
    <xdr:ext cx="599010" cy="259045"/>
    <xdr:sp macro="" textlink="">
      <xdr:nvSpPr>
        <xdr:cNvPr id="869" name="繰出金最大値テキスト">
          <a:extLst>
            <a:ext uri="{FF2B5EF4-FFF2-40B4-BE49-F238E27FC236}">
              <a16:creationId xmlns:a16="http://schemas.microsoft.com/office/drawing/2014/main" id="{00000000-0008-0000-0600-000065030000}"/>
            </a:ext>
          </a:extLst>
        </xdr:cNvPr>
        <xdr:cNvSpPr txBox="1"/>
      </xdr:nvSpPr>
      <xdr:spPr>
        <a:xfrm>
          <a:off x="22212300" y="11710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124,591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105557</xdr:rowOff>
    </xdr:from>
    <xdr:to>
      <xdr:col>116</xdr:col>
      <xdr:colOff>152400</xdr:colOff>
      <xdr:row>69</xdr:row>
      <xdr:rowOff>105557</xdr:rowOff>
    </xdr:to>
    <xdr:cxnSp macro="">
      <xdr:nvCxnSpPr>
        <xdr:cNvPr id="870" name="直線コネクタ 869">
          <a:extLst>
            <a:ext uri="{FF2B5EF4-FFF2-40B4-BE49-F238E27FC236}">
              <a16:creationId xmlns:a16="http://schemas.microsoft.com/office/drawing/2014/main" id="{00000000-0008-0000-0600-000066030000}"/>
            </a:ext>
          </a:extLst>
        </xdr:cNvPr>
        <xdr:cNvCxnSpPr/>
      </xdr:nvCxnSpPr>
      <xdr:spPr>
        <a:xfrm>
          <a:off x="22072600" y="11935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95449</xdr:rowOff>
    </xdr:from>
    <xdr:to>
      <xdr:col>116</xdr:col>
      <xdr:colOff>63500</xdr:colOff>
      <xdr:row>75</xdr:row>
      <xdr:rowOff>111778</xdr:rowOff>
    </xdr:to>
    <xdr:cxnSp macro="">
      <xdr:nvCxnSpPr>
        <xdr:cNvPr id="871" name="直線コネクタ 870">
          <a:extLst>
            <a:ext uri="{FF2B5EF4-FFF2-40B4-BE49-F238E27FC236}">
              <a16:creationId xmlns:a16="http://schemas.microsoft.com/office/drawing/2014/main" id="{00000000-0008-0000-0600-000067030000}"/>
            </a:ext>
          </a:extLst>
        </xdr:cNvPr>
        <xdr:cNvCxnSpPr/>
      </xdr:nvCxnSpPr>
      <xdr:spPr>
        <a:xfrm flipV="1">
          <a:off x="21323300" y="12954199"/>
          <a:ext cx="8382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128804</xdr:rowOff>
    </xdr:from>
    <xdr:ext cx="534377" cy="259045"/>
    <xdr:sp macro="" textlink="">
      <xdr:nvSpPr>
        <xdr:cNvPr id="872" name="繰出金平均値テキスト">
          <a:extLst>
            <a:ext uri="{FF2B5EF4-FFF2-40B4-BE49-F238E27FC236}">
              <a16:creationId xmlns:a16="http://schemas.microsoft.com/office/drawing/2014/main" id="{00000000-0008-0000-0600-000068030000}"/>
            </a:ext>
          </a:extLst>
        </xdr:cNvPr>
        <xdr:cNvSpPr txBox="1"/>
      </xdr:nvSpPr>
      <xdr:spPr>
        <a:xfrm>
          <a:off x="22212300" y="129875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150377</xdr:rowOff>
    </xdr:from>
    <xdr:to>
      <xdr:col>116</xdr:col>
      <xdr:colOff>114300</xdr:colOff>
      <xdr:row>76</xdr:row>
      <xdr:rowOff>80527</xdr:rowOff>
    </xdr:to>
    <xdr:sp macro="" textlink="">
      <xdr:nvSpPr>
        <xdr:cNvPr id="873" name="フローチャート: 判断 872">
          <a:extLst>
            <a:ext uri="{FF2B5EF4-FFF2-40B4-BE49-F238E27FC236}">
              <a16:creationId xmlns:a16="http://schemas.microsoft.com/office/drawing/2014/main" id="{00000000-0008-0000-0600-000069030000}"/>
            </a:ext>
          </a:extLst>
        </xdr:cNvPr>
        <xdr:cNvSpPr/>
      </xdr:nvSpPr>
      <xdr:spPr>
        <a:xfrm>
          <a:off x="22110700" y="13009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111778</xdr:rowOff>
    </xdr:from>
    <xdr:to>
      <xdr:col>111</xdr:col>
      <xdr:colOff>177800</xdr:colOff>
      <xdr:row>75</xdr:row>
      <xdr:rowOff>118766</xdr:rowOff>
    </xdr:to>
    <xdr:cxnSp macro="">
      <xdr:nvCxnSpPr>
        <xdr:cNvPr id="874" name="直線コネクタ 873">
          <a:extLst>
            <a:ext uri="{FF2B5EF4-FFF2-40B4-BE49-F238E27FC236}">
              <a16:creationId xmlns:a16="http://schemas.microsoft.com/office/drawing/2014/main" id="{00000000-0008-0000-0600-00006A030000}"/>
            </a:ext>
          </a:extLst>
        </xdr:cNvPr>
        <xdr:cNvCxnSpPr/>
      </xdr:nvCxnSpPr>
      <xdr:spPr>
        <a:xfrm flipV="1">
          <a:off x="20434300" y="12970528"/>
          <a:ext cx="889000" cy="6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158965</xdr:rowOff>
    </xdr:from>
    <xdr:to>
      <xdr:col>112</xdr:col>
      <xdr:colOff>38100</xdr:colOff>
      <xdr:row>76</xdr:row>
      <xdr:rowOff>89115</xdr:rowOff>
    </xdr:to>
    <xdr:sp macro="" textlink="">
      <xdr:nvSpPr>
        <xdr:cNvPr id="875" name="フローチャート: 判断 874">
          <a:extLst>
            <a:ext uri="{FF2B5EF4-FFF2-40B4-BE49-F238E27FC236}">
              <a16:creationId xmlns:a16="http://schemas.microsoft.com/office/drawing/2014/main" id="{00000000-0008-0000-0600-00006B030000}"/>
            </a:ext>
          </a:extLst>
        </xdr:cNvPr>
        <xdr:cNvSpPr/>
      </xdr:nvSpPr>
      <xdr:spPr>
        <a:xfrm>
          <a:off x="21272500" y="13017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80242</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056111" y="13110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118766</xdr:rowOff>
    </xdr:from>
    <xdr:to>
      <xdr:col>107</xdr:col>
      <xdr:colOff>50800</xdr:colOff>
      <xdr:row>75</xdr:row>
      <xdr:rowOff>168292</xdr:rowOff>
    </xdr:to>
    <xdr:cxnSp macro="">
      <xdr:nvCxnSpPr>
        <xdr:cNvPr id="877" name="直線コネクタ 876">
          <a:extLst>
            <a:ext uri="{FF2B5EF4-FFF2-40B4-BE49-F238E27FC236}">
              <a16:creationId xmlns:a16="http://schemas.microsoft.com/office/drawing/2014/main" id="{00000000-0008-0000-0600-00006D030000}"/>
            </a:ext>
          </a:extLst>
        </xdr:cNvPr>
        <xdr:cNvCxnSpPr/>
      </xdr:nvCxnSpPr>
      <xdr:spPr>
        <a:xfrm flipV="1">
          <a:off x="19545300" y="12977516"/>
          <a:ext cx="889000" cy="49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18817</xdr:rowOff>
    </xdr:from>
    <xdr:to>
      <xdr:col>107</xdr:col>
      <xdr:colOff>101600</xdr:colOff>
      <xdr:row>76</xdr:row>
      <xdr:rowOff>120417</xdr:rowOff>
    </xdr:to>
    <xdr:sp macro="" textlink="">
      <xdr:nvSpPr>
        <xdr:cNvPr id="878" name="フローチャート: 判断 877">
          <a:extLst>
            <a:ext uri="{FF2B5EF4-FFF2-40B4-BE49-F238E27FC236}">
              <a16:creationId xmlns:a16="http://schemas.microsoft.com/office/drawing/2014/main" id="{00000000-0008-0000-0600-00006E030000}"/>
            </a:ext>
          </a:extLst>
        </xdr:cNvPr>
        <xdr:cNvSpPr/>
      </xdr:nvSpPr>
      <xdr:spPr>
        <a:xfrm>
          <a:off x="20383500" y="13049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111544</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0167111" y="13141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168292</xdr:rowOff>
    </xdr:from>
    <xdr:to>
      <xdr:col>102</xdr:col>
      <xdr:colOff>114300</xdr:colOff>
      <xdr:row>76</xdr:row>
      <xdr:rowOff>42464</xdr:rowOff>
    </xdr:to>
    <xdr:cxnSp macro="">
      <xdr:nvCxnSpPr>
        <xdr:cNvPr id="880" name="直線コネクタ 879">
          <a:extLst>
            <a:ext uri="{FF2B5EF4-FFF2-40B4-BE49-F238E27FC236}">
              <a16:creationId xmlns:a16="http://schemas.microsoft.com/office/drawing/2014/main" id="{00000000-0008-0000-0600-000070030000}"/>
            </a:ext>
          </a:extLst>
        </xdr:cNvPr>
        <xdr:cNvCxnSpPr/>
      </xdr:nvCxnSpPr>
      <xdr:spPr>
        <a:xfrm flipV="1">
          <a:off x="18656300" y="13027042"/>
          <a:ext cx="889000" cy="45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66073</xdr:rowOff>
    </xdr:from>
    <xdr:to>
      <xdr:col>102</xdr:col>
      <xdr:colOff>165100</xdr:colOff>
      <xdr:row>75</xdr:row>
      <xdr:rowOff>167673</xdr:rowOff>
    </xdr:to>
    <xdr:sp macro="" textlink="">
      <xdr:nvSpPr>
        <xdr:cNvPr id="881" name="フローチャート: 判断 880">
          <a:extLst>
            <a:ext uri="{FF2B5EF4-FFF2-40B4-BE49-F238E27FC236}">
              <a16:creationId xmlns:a16="http://schemas.microsoft.com/office/drawing/2014/main" id="{00000000-0008-0000-0600-000071030000}"/>
            </a:ext>
          </a:extLst>
        </xdr:cNvPr>
        <xdr:cNvSpPr/>
      </xdr:nvSpPr>
      <xdr:spPr>
        <a:xfrm>
          <a:off x="19494500" y="1292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12750</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9278111" y="12700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44715</xdr:rowOff>
    </xdr:from>
    <xdr:to>
      <xdr:col>98</xdr:col>
      <xdr:colOff>38100</xdr:colOff>
      <xdr:row>75</xdr:row>
      <xdr:rowOff>146315</xdr:rowOff>
    </xdr:to>
    <xdr:sp macro="" textlink="">
      <xdr:nvSpPr>
        <xdr:cNvPr id="883" name="フローチャート: 判断 882">
          <a:extLst>
            <a:ext uri="{FF2B5EF4-FFF2-40B4-BE49-F238E27FC236}">
              <a16:creationId xmlns:a16="http://schemas.microsoft.com/office/drawing/2014/main" id="{00000000-0008-0000-0600-000073030000}"/>
            </a:ext>
          </a:extLst>
        </xdr:cNvPr>
        <xdr:cNvSpPr/>
      </xdr:nvSpPr>
      <xdr:spPr>
        <a:xfrm>
          <a:off x="18605500" y="12903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162842</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389111" y="12678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44649</xdr:rowOff>
    </xdr:from>
    <xdr:to>
      <xdr:col>116</xdr:col>
      <xdr:colOff>114300</xdr:colOff>
      <xdr:row>75</xdr:row>
      <xdr:rowOff>146248</xdr:rowOff>
    </xdr:to>
    <xdr:sp macro="" textlink="">
      <xdr:nvSpPr>
        <xdr:cNvPr id="890" name="楕円 889">
          <a:extLst>
            <a:ext uri="{FF2B5EF4-FFF2-40B4-BE49-F238E27FC236}">
              <a16:creationId xmlns:a16="http://schemas.microsoft.com/office/drawing/2014/main" id="{00000000-0008-0000-0600-00007A030000}"/>
            </a:ext>
          </a:extLst>
        </xdr:cNvPr>
        <xdr:cNvSpPr/>
      </xdr:nvSpPr>
      <xdr:spPr>
        <a:xfrm>
          <a:off x="22110700" y="1290339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67526</xdr:rowOff>
    </xdr:from>
    <xdr:ext cx="534377" cy="259045"/>
    <xdr:sp macro="" textlink="">
      <xdr:nvSpPr>
        <xdr:cNvPr id="891" name="繰出金該当値テキスト">
          <a:extLst>
            <a:ext uri="{FF2B5EF4-FFF2-40B4-BE49-F238E27FC236}">
              <a16:creationId xmlns:a16="http://schemas.microsoft.com/office/drawing/2014/main" id="{00000000-0008-0000-0600-00007B030000}"/>
            </a:ext>
          </a:extLst>
        </xdr:cNvPr>
        <xdr:cNvSpPr txBox="1"/>
      </xdr:nvSpPr>
      <xdr:spPr>
        <a:xfrm>
          <a:off x="22212300" y="12754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60978</xdr:rowOff>
    </xdr:from>
    <xdr:to>
      <xdr:col>112</xdr:col>
      <xdr:colOff>38100</xdr:colOff>
      <xdr:row>75</xdr:row>
      <xdr:rowOff>162579</xdr:rowOff>
    </xdr:to>
    <xdr:sp macro="" textlink="">
      <xdr:nvSpPr>
        <xdr:cNvPr id="892" name="楕円 891">
          <a:extLst>
            <a:ext uri="{FF2B5EF4-FFF2-40B4-BE49-F238E27FC236}">
              <a16:creationId xmlns:a16="http://schemas.microsoft.com/office/drawing/2014/main" id="{00000000-0008-0000-0600-00007C030000}"/>
            </a:ext>
          </a:extLst>
        </xdr:cNvPr>
        <xdr:cNvSpPr/>
      </xdr:nvSpPr>
      <xdr:spPr>
        <a:xfrm>
          <a:off x="21272500" y="1291972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7655</xdr:rowOff>
    </xdr:from>
    <xdr:ext cx="534377"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21056111" y="12694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67966</xdr:rowOff>
    </xdr:from>
    <xdr:to>
      <xdr:col>107</xdr:col>
      <xdr:colOff>101600</xdr:colOff>
      <xdr:row>75</xdr:row>
      <xdr:rowOff>169566</xdr:rowOff>
    </xdr:to>
    <xdr:sp macro="" textlink="">
      <xdr:nvSpPr>
        <xdr:cNvPr id="894" name="楕円 893">
          <a:extLst>
            <a:ext uri="{FF2B5EF4-FFF2-40B4-BE49-F238E27FC236}">
              <a16:creationId xmlns:a16="http://schemas.microsoft.com/office/drawing/2014/main" id="{00000000-0008-0000-0600-00007E030000}"/>
            </a:ext>
          </a:extLst>
        </xdr:cNvPr>
        <xdr:cNvSpPr/>
      </xdr:nvSpPr>
      <xdr:spPr>
        <a:xfrm>
          <a:off x="20383500" y="12926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14643</xdr:rowOff>
    </xdr:from>
    <xdr:ext cx="534377"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20167111" y="12701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117491</xdr:rowOff>
    </xdr:from>
    <xdr:to>
      <xdr:col>102</xdr:col>
      <xdr:colOff>165100</xdr:colOff>
      <xdr:row>76</xdr:row>
      <xdr:rowOff>47641</xdr:rowOff>
    </xdr:to>
    <xdr:sp macro="" textlink="">
      <xdr:nvSpPr>
        <xdr:cNvPr id="896" name="楕円 895">
          <a:extLst>
            <a:ext uri="{FF2B5EF4-FFF2-40B4-BE49-F238E27FC236}">
              <a16:creationId xmlns:a16="http://schemas.microsoft.com/office/drawing/2014/main" id="{00000000-0008-0000-0600-000080030000}"/>
            </a:ext>
          </a:extLst>
        </xdr:cNvPr>
        <xdr:cNvSpPr/>
      </xdr:nvSpPr>
      <xdr:spPr>
        <a:xfrm>
          <a:off x="19494500" y="12976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38769</xdr:rowOff>
    </xdr:from>
    <xdr:ext cx="534377"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9278111" y="13068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163114</xdr:rowOff>
    </xdr:from>
    <xdr:to>
      <xdr:col>98</xdr:col>
      <xdr:colOff>38100</xdr:colOff>
      <xdr:row>76</xdr:row>
      <xdr:rowOff>93264</xdr:rowOff>
    </xdr:to>
    <xdr:sp macro="" textlink="">
      <xdr:nvSpPr>
        <xdr:cNvPr id="898" name="楕円 897">
          <a:extLst>
            <a:ext uri="{FF2B5EF4-FFF2-40B4-BE49-F238E27FC236}">
              <a16:creationId xmlns:a16="http://schemas.microsoft.com/office/drawing/2014/main" id="{00000000-0008-0000-0600-000082030000}"/>
            </a:ext>
          </a:extLst>
        </xdr:cNvPr>
        <xdr:cNvSpPr/>
      </xdr:nvSpPr>
      <xdr:spPr>
        <a:xfrm>
          <a:off x="18605500" y="13021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84391</xdr:rowOff>
    </xdr:from>
    <xdr:ext cx="534377"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389111" y="13114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900" name="正方形/長方形 899">
          <a:extLst>
            <a:ext uri="{FF2B5EF4-FFF2-40B4-BE49-F238E27FC236}">
              <a16:creationId xmlns:a16="http://schemas.microsoft.com/office/drawing/2014/main" id="{00000000-0008-0000-0600-000084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901" name="正方形/長方形 900">
          <a:extLst>
            <a:ext uri="{FF2B5EF4-FFF2-40B4-BE49-F238E27FC236}">
              <a16:creationId xmlns:a16="http://schemas.microsoft.com/office/drawing/2014/main" id="{00000000-0008-0000-0600-000085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902" name="正方形/長方形 901">
          <a:extLst>
            <a:ext uri="{FF2B5EF4-FFF2-40B4-BE49-F238E27FC236}">
              <a16:creationId xmlns:a16="http://schemas.microsoft.com/office/drawing/2014/main" id="{00000000-0008-0000-0600-000086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903" name="正方形/長方形 902">
          <a:extLst>
            <a:ext uri="{FF2B5EF4-FFF2-40B4-BE49-F238E27FC236}">
              <a16:creationId xmlns:a16="http://schemas.microsoft.com/office/drawing/2014/main" id="{00000000-0008-0000-0600-000087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904" name="正方形/長方形 903">
          <a:extLst>
            <a:ext uri="{FF2B5EF4-FFF2-40B4-BE49-F238E27FC236}">
              <a16:creationId xmlns:a16="http://schemas.microsoft.com/office/drawing/2014/main" id="{00000000-0008-0000-0600-000088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905" name="正方形/長方形 904">
          <a:extLst>
            <a:ext uri="{FF2B5EF4-FFF2-40B4-BE49-F238E27FC236}">
              <a16:creationId xmlns:a16="http://schemas.microsoft.com/office/drawing/2014/main" id="{00000000-0008-0000-0600-000089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906" name="正方形/長方形 905">
          <a:extLst>
            <a:ext uri="{FF2B5EF4-FFF2-40B4-BE49-F238E27FC236}">
              <a16:creationId xmlns:a16="http://schemas.microsoft.com/office/drawing/2014/main" id="{00000000-0008-0000-0600-00008A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907" name="正方形/長方形 906">
          <a:extLst>
            <a:ext uri="{FF2B5EF4-FFF2-40B4-BE49-F238E27FC236}">
              <a16:creationId xmlns:a16="http://schemas.microsoft.com/office/drawing/2014/main" id="{00000000-0008-0000-0600-00008B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98879</xdr:rowOff>
    </xdr:from>
    <xdr:to>
      <xdr:col>120</xdr:col>
      <xdr:colOff>114300</xdr:colOff>
      <xdr:row>99</xdr:row>
      <xdr:rowOff>98879</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8288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128106</xdr:rowOff>
    </xdr:from>
    <xdr:ext cx="248786"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039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115207</xdr:rowOff>
    </xdr:from>
    <xdr:to>
      <xdr:col>120</xdr:col>
      <xdr:colOff>114300</xdr:colOff>
      <xdr:row>97</xdr:row>
      <xdr:rowOff>115207</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8288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144434</xdr:rowOff>
    </xdr:from>
    <xdr:ext cx="46717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7820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95</xdr:row>
      <xdr:rowOff>131536</xdr:rowOff>
    </xdr:from>
    <xdr:to>
      <xdr:col>120</xdr:col>
      <xdr:colOff>114300</xdr:colOff>
      <xdr:row>95</xdr:row>
      <xdr:rowOff>131536</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8288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94</xdr:row>
      <xdr:rowOff>160763</xdr:rowOff>
    </xdr:from>
    <xdr:ext cx="46717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7820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93</xdr:row>
      <xdr:rowOff>147864</xdr:rowOff>
    </xdr:from>
    <xdr:to>
      <xdr:col>120</xdr:col>
      <xdr:colOff>114300</xdr:colOff>
      <xdr:row>93</xdr:row>
      <xdr:rowOff>147864</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8288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5641</xdr:rowOff>
    </xdr:from>
    <xdr:ext cx="46717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7820821" y="15950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164193</xdr:rowOff>
    </xdr:from>
    <xdr:to>
      <xdr:col>120</xdr:col>
      <xdr:colOff>114300</xdr:colOff>
      <xdr:row>91</xdr:row>
      <xdr:rowOff>164193</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18288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21970</xdr:rowOff>
    </xdr:from>
    <xdr:ext cx="46717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7820821" y="15623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9071</xdr:rowOff>
    </xdr:from>
    <xdr:to>
      <xdr:col>120</xdr:col>
      <xdr:colOff>114300</xdr:colOff>
      <xdr:row>90</xdr:row>
      <xdr:rowOff>9071</xdr:rowOff>
    </xdr:to>
    <xdr:cxnSp macro="">
      <xdr:nvCxnSpPr>
        <xdr:cNvPr id="920" name="直線コネクタ 919">
          <a:extLst>
            <a:ext uri="{FF2B5EF4-FFF2-40B4-BE49-F238E27FC236}">
              <a16:creationId xmlns:a16="http://schemas.microsoft.com/office/drawing/2014/main" id="{00000000-0008-0000-0600-000098030000}"/>
            </a:ext>
          </a:extLst>
        </xdr:cNvPr>
        <xdr:cNvCxnSpPr/>
      </xdr:nvCxnSpPr>
      <xdr:spPr>
        <a:xfrm>
          <a:off x="18288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89</xdr:row>
      <xdr:rowOff>38298</xdr:rowOff>
    </xdr:from>
    <xdr:ext cx="531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7756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22" name="直線コネクタ 921">
          <a:extLst>
            <a:ext uri="{FF2B5EF4-FFF2-40B4-BE49-F238E27FC236}">
              <a16:creationId xmlns:a16="http://schemas.microsoft.com/office/drawing/2014/main" id="{00000000-0008-0000-0600-00009A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24" name="前年度繰上充用金グラフ枠">
          <a:extLst>
            <a:ext uri="{FF2B5EF4-FFF2-40B4-BE49-F238E27FC236}">
              <a16:creationId xmlns:a16="http://schemas.microsoft.com/office/drawing/2014/main" id="{00000000-0008-0000-0600-00009C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88429</xdr:rowOff>
    </xdr:from>
    <xdr:to>
      <xdr:col>116</xdr:col>
      <xdr:colOff>62864</xdr:colOff>
      <xdr:row>99</xdr:row>
      <xdr:rowOff>98879</xdr:rowOff>
    </xdr:to>
    <xdr:cxnSp macro="">
      <xdr:nvCxnSpPr>
        <xdr:cNvPr id="925" name="直線コネクタ 924">
          <a:extLst>
            <a:ext uri="{FF2B5EF4-FFF2-40B4-BE49-F238E27FC236}">
              <a16:creationId xmlns:a16="http://schemas.microsoft.com/office/drawing/2014/main" id="{00000000-0008-0000-0600-00009D030000}"/>
            </a:ext>
          </a:extLst>
        </xdr:cNvPr>
        <xdr:cNvCxnSpPr/>
      </xdr:nvCxnSpPr>
      <xdr:spPr>
        <a:xfrm flipV="1">
          <a:off x="22159595" y="15518929"/>
          <a:ext cx="1269" cy="155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145832</xdr:rowOff>
    </xdr:from>
    <xdr:ext cx="249299" cy="259045"/>
    <xdr:sp macro="" textlink="">
      <xdr:nvSpPr>
        <xdr:cNvPr id="926" name="前年度繰上充用金最小値テキスト">
          <a:extLst>
            <a:ext uri="{FF2B5EF4-FFF2-40B4-BE49-F238E27FC236}">
              <a16:creationId xmlns:a16="http://schemas.microsoft.com/office/drawing/2014/main" id="{00000000-0008-0000-0600-00009E030000}"/>
            </a:ext>
          </a:extLst>
        </xdr:cNvPr>
        <xdr:cNvSpPr txBox="1"/>
      </xdr:nvSpPr>
      <xdr:spPr>
        <a:xfrm>
          <a:off x="22212300" y="171193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98879</xdr:rowOff>
    </xdr:from>
    <xdr:to>
      <xdr:col>116</xdr:col>
      <xdr:colOff>152400</xdr:colOff>
      <xdr:row>99</xdr:row>
      <xdr:rowOff>98879</xdr:rowOff>
    </xdr:to>
    <xdr:cxnSp macro="">
      <xdr:nvCxnSpPr>
        <xdr:cNvPr id="927" name="直線コネクタ 926">
          <a:extLst>
            <a:ext uri="{FF2B5EF4-FFF2-40B4-BE49-F238E27FC236}">
              <a16:creationId xmlns:a16="http://schemas.microsoft.com/office/drawing/2014/main" id="{00000000-0008-0000-0600-00009F030000}"/>
            </a:ext>
          </a:extLst>
        </xdr:cNvPr>
        <xdr:cNvCxnSpPr/>
      </xdr:nvCxnSpPr>
      <xdr:spPr>
        <a:xfrm>
          <a:off x="22072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89</xdr:row>
      <xdr:rowOff>35106</xdr:rowOff>
    </xdr:from>
    <xdr:ext cx="469744" cy="259045"/>
    <xdr:sp macro="" textlink="">
      <xdr:nvSpPr>
        <xdr:cNvPr id="928" name="前年度繰上充用金最大値テキスト">
          <a:extLst>
            <a:ext uri="{FF2B5EF4-FFF2-40B4-BE49-F238E27FC236}">
              <a16:creationId xmlns:a16="http://schemas.microsoft.com/office/drawing/2014/main" id="{00000000-0008-0000-0600-0000A0030000}"/>
            </a:ext>
          </a:extLst>
        </xdr:cNvPr>
        <xdr:cNvSpPr txBox="1"/>
      </xdr:nvSpPr>
      <xdr:spPr>
        <a:xfrm>
          <a:off x="22212300" y="15294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88429</xdr:rowOff>
    </xdr:from>
    <xdr:to>
      <xdr:col>116</xdr:col>
      <xdr:colOff>152400</xdr:colOff>
      <xdr:row>90</xdr:row>
      <xdr:rowOff>88429</xdr:rowOff>
    </xdr:to>
    <xdr:cxnSp macro="">
      <xdr:nvCxnSpPr>
        <xdr:cNvPr id="929" name="直線コネクタ 928">
          <a:extLst>
            <a:ext uri="{FF2B5EF4-FFF2-40B4-BE49-F238E27FC236}">
              <a16:creationId xmlns:a16="http://schemas.microsoft.com/office/drawing/2014/main" id="{00000000-0008-0000-0600-0000A1030000}"/>
            </a:ext>
          </a:extLst>
        </xdr:cNvPr>
        <xdr:cNvCxnSpPr/>
      </xdr:nvCxnSpPr>
      <xdr:spPr>
        <a:xfrm>
          <a:off x="22072600" y="15518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98879</xdr:rowOff>
    </xdr:from>
    <xdr:to>
      <xdr:col>116</xdr:col>
      <xdr:colOff>63500</xdr:colOff>
      <xdr:row>99</xdr:row>
      <xdr:rowOff>98879</xdr:rowOff>
    </xdr:to>
    <xdr:cxnSp macro="">
      <xdr:nvCxnSpPr>
        <xdr:cNvPr id="930" name="直線コネクタ 929">
          <a:extLst>
            <a:ext uri="{FF2B5EF4-FFF2-40B4-BE49-F238E27FC236}">
              <a16:creationId xmlns:a16="http://schemas.microsoft.com/office/drawing/2014/main" id="{00000000-0008-0000-0600-0000A2030000}"/>
            </a:ext>
          </a:extLst>
        </xdr:cNvPr>
        <xdr:cNvCxnSpPr/>
      </xdr:nvCxnSpPr>
      <xdr:spPr>
        <a:xfrm>
          <a:off x="21323300" y="17072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63281</xdr:rowOff>
    </xdr:from>
    <xdr:ext cx="313932" cy="259045"/>
    <xdr:sp macro="" textlink="">
      <xdr:nvSpPr>
        <xdr:cNvPr id="931" name="前年度繰上充用金平均値テキスト">
          <a:extLst>
            <a:ext uri="{FF2B5EF4-FFF2-40B4-BE49-F238E27FC236}">
              <a16:creationId xmlns:a16="http://schemas.microsoft.com/office/drawing/2014/main" id="{00000000-0008-0000-0600-0000A3030000}"/>
            </a:ext>
          </a:extLst>
        </xdr:cNvPr>
        <xdr:cNvSpPr txBox="1"/>
      </xdr:nvSpPr>
      <xdr:spPr>
        <a:xfrm>
          <a:off x="22212300" y="16865381"/>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99</xdr:row>
      <xdr:rowOff>40404</xdr:rowOff>
    </xdr:from>
    <xdr:to>
      <xdr:col>116</xdr:col>
      <xdr:colOff>114300</xdr:colOff>
      <xdr:row>99</xdr:row>
      <xdr:rowOff>142004</xdr:rowOff>
    </xdr:to>
    <xdr:sp macro="" textlink="">
      <xdr:nvSpPr>
        <xdr:cNvPr id="932" name="フローチャート: 判断 931">
          <a:extLst>
            <a:ext uri="{FF2B5EF4-FFF2-40B4-BE49-F238E27FC236}">
              <a16:creationId xmlns:a16="http://schemas.microsoft.com/office/drawing/2014/main" id="{00000000-0008-0000-0600-0000A4030000}"/>
            </a:ext>
          </a:extLst>
        </xdr:cNvPr>
        <xdr:cNvSpPr/>
      </xdr:nvSpPr>
      <xdr:spPr>
        <a:xfrm>
          <a:off x="22110700" y="17013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98879</xdr:rowOff>
    </xdr:from>
    <xdr:to>
      <xdr:col>111</xdr:col>
      <xdr:colOff>177800</xdr:colOff>
      <xdr:row>99</xdr:row>
      <xdr:rowOff>98879</xdr:rowOff>
    </xdr:to>
    <xdr:cxnSp macro="">
      <xdr:nvCxnSpPr>
        <xdr:cNvPr id="933" name="直線コネクタ 932">
          <a:extLst>
            <a:ext uri="{FF2B5EF4-FFF2-40B4-BE49-F238E27FC236}">
              <a16:creationId xmlns:a16="http://schemas.microsoft.com/office/drawing/2014/main" id="{00000000-0008-0000-0600-0000A5030000}"/>
            </a:ext>
          </a:extLst>
        </xdr:cNvPr>
        <xdr:cNvCxnSpPr/>
      </xdr:nvCxnSpPr>
      <xdr:spPr>
        <a:xfrm>
          <a:off x="20434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99</xdr:row>
      <xdr:rowOff>39914</xdr:rowOff>
    </xdr:from>
    <xdr:to>
      <xdr:col>112</xdr:col>
      <xdr:colOff>38100</xdr:colOff>
      <xdr:row>99</xdr:row>
      <xdr:rowOff>141514</xdr:rowOff>
    </xdr:to>
    <xdr:sp macro="" textlink="">
      <xdr:nvSpPr>
        <xdr:cNvPr id="934" name="フローチャート: 判断 933">
          <a:extLst>
            <a:ext uri="{FF2B5EF4-FFF2-40B4-BE49-F238E27FC236}">
              <a16:creationId xmlns:a16="http://schemas.microsoft.com/office/drawing/2014/main" id="{00000000-0008-0000-0600-0000A6030000}"/>
            </a:ext>
          </a:extLst>
        </xdr:cNvPr>
        <xdr:cNvSpPr/>
      </xdr:nvSpPr>
      <xdr:spPr>
        <a:xfrm>
          <a:off x="21272500" y="17013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158041</xdr:rowOff>
    </xdr:from>
    <xdr:ext cx="313932"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21166333" y="1678869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98879</xdr:rowOff>
    </xdr:from>
    <xdr:to>
      <xdr:col>107</xdr:col>
      <xdr:colOff>50800</xdr:colOff>
      <xdr:row>99</xdr:row>
      <xdr:rowOff>98879</xdr:rowOff>
    </xdr:to>
    <xdr:cxnSp macro="">
      <xdr:nvCxnSpPr>
        <xdr:cNvPr id="936" name="直線コネクタ 935">
          <a:extLst>
            <a:ext uri="{FF2B5EF4-FFF2-40B4-BE49-F238E27FC236}">
              <a16:creationId xmlns:a16="http://schemas.microsoft.com/office/drawing/2014/main" id="{00000000-0008-0000-0600-0000A8030000}"/>
            </a:ext>
          </a:extLst>
        </xdr:cNvPr>
        <xdr:cNvCxnSpPr/>
      </xdr:nvCxnSpPr>
      <xdr:spPr>
        <a:xfrm>
          <a:off x="19545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99</xdr:row>
      <xdr:rowOff>39261</xdr:rowOff>
    </xdr:from>
    <xdr:to>
      <xdr:col>107</xdr:col>
      <xdr:colOff>101600</xdr:colOff>
      <xdr:row>99</xdr:row>
      <xdr:rowOff>140861</xdr:rowOff>
    </xdr:to>
    <xdr:sp macro="" textlink="">
      <xdr:nvSpPr>
        <xdr:cNvPr id="937" name="フローチャート: 判断 936">
          <a:extLst>
            <a:ext uri="{FF2B5EF4-FFF2-40B4-BE49-F238E27FC236}">
              <a16:creationId xmlns:a16="http://schemas.microsoft.com/office/drawing/2014/main" id="{00000000-0008-0000-0600-0000A9030000}"/>
            </a:ext>
          </a:extLst>
        </xdr:cNvPr>
        <xdr:cNvSpPr/>
      </xdr:nvSpPr>
      <xdr:spPr>
        <a:xfrm>
          <a:off x="20383500" y="17012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157388</xdr:rowOff>
    </xdr:from>
    <xdr:ext cx="313932" cy="259045"/>
    <xdr:sp macro="" textlink="">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20277333" y="167880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98879</xdr:rowOff>
    </xdr:from>
    <xdr:to>
      <xdr:col>102</xdr:col>
      <xdr:colOff>114300</xdr:colOff>
      <xdr:row>99</xdr:row>
      <xdr:rowOff>98879</xdr:rowOff>
    </xdr:to>
    <xdr:cxnSp macro="">
      <xdr:nvCxnSpPr>
        <xdr:cNvPr id="939" name="直線コネクタ 938">
          <a:extLst>
            <a:ext uri="{FF2B5EF4-FFF2-40B4-BE49-F238E27FC236}">
              <a16:creationId xmlns:a16="http://schemas.microsoft.com/office/drawing/2014/main" id="{00000000-0008-0000-0600-0000AB030000}"/>
            </a:ext>
          </a:extLst>
        </xdr:cNvPr>
        <xdr:cNvCxnSpPr/>
      </xdr:nvCxnSpPr>
      <xdr:spPr>
        <a:xfrm>
          <a:off x="18656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99</xdr:row>
      <xdr:rowOff>37629</xdr:rowOff>
    </xdr:from>
    <xdr:to>
      <xdr:col>102</xdr:col>
      <xdr:colOff>165100</xdr:colOff>
      <xdr:row>99</xdr:row>
      <xdr:rowOff>139229</xdr:rowOff>
    </xdr:to>
    <xdr:sp macro="" textlink="">
      <xdr:nvSpPr>
        <xdr:cNvPr id="940" name="フローチャート: 判断 939">
          <a:extLst>
            <a:ext uri="{FF2B5EF4-FFF2-40B4-BE49-F238E27FC236}">
              <a16:creationId xmlns:a16="http://schemas.microsoft.com/office/drawing/2014/main" id="{00000000-0008-0000-0600-0000AC030000}"/>
            </a:ext>
          </a:extLst>
        </xdr:cNvPr>
        <xdr:cNvSpPr/>
      </xdr:nvSpPr>
      <xdr:spPr>
        <a:xfrm>
          <a:off x="19494500" y="17011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97</xdr:row>
      <xdr:rowOff>155756</xdr:rowOff>
    </xdr:from>
    <xdr:ext cx="313932" cy="259045"/>
    <xdr:sp macro="" textlink="">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19388333" y="1678640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99</xdr:row>
      <xdr:rowOff>37302</xdr:rowOff>
    </xdr:from>
    <xdr:to>
      <xdr:col>98</xdr:col>
      <xdr:colOff>38100</xdr:colOff>
      <xdr:row>99</xdr:row>
      <xdr:rowOff>138902</xdr:rowOff>
    </xdr:to>
    <xdr:sp macro="" textlink="">
      <xdr:nvSpPr>
        <xdr:cNvPr id="942" name="フローチャート: 判断 941">
          <a:extLst>
            <a:ext uri="{FF2B5EF4-FFF2-40B4-BE49-F238E27FC236}">
              <a16:creationId xmlns:a16="http://schemas.microsoft.com/office/drawing/2014/main" id="{00000000-0008-0000-0600-0000AE030000}"/>
            </a:ext>
          </a:extLst>
        </xdr:cNvPr>
        <xdr:cNvSpPr/>
      </xdr:nvSpPr>
      <xdr:spPr>
        <a:xfrm>
          <a:off x="18605500" y="17010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97</xdr:row>
      <xdr:rowOff>155429</xdr:rowOff>
    </xdr:from>
    <xdr:ext cx="313932" cy="259045"/>
    <xdr:sp macro="" textlink="">
      <xdr:nvSpPr>
        <xdr:cNvPr id="943" name="テキスト ボックス 942">
          <a:extLst>
            <a:ext uri="{FF2B5EF4-FFF2-40B4-BE49-F238E27FC236}">
              <a16:creationId xmlns:a16="http://schemas.microsoft.com/office/drawing/2014/main" id="{00000000-0008-0000-0600-0000AF030000}"/>
            </a:ext>
          </a:extLst>
        </xdr:cNvPr>
        <xdr:cNvSpPr txBox="1"/>
      </xdr:nvSpPr>
      <xdr:spPr>
        <a:xfrm>
          <a:off x="18499333" y="167860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44" name="テキスト ボックス 943">
          <a:extLst>
            <a:ext uri="{FF2B5EF4-FFF2-40B4-BE49-F238E27FC236}">
              <a16:creationId xmlns:a16="http://schemas.microsoft.com/office/drawing/2014/main" id="{00000000-0008-0000-0600-0000B0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45" name="テキスト ボックス 944">
          <a:extLst>
            <a:ext uri="{FF2B5EF4-FFF2-40B4-BE49-F238E27FC236}">
              <a16:creationId xmlns:a16="http://schemas.microsoft.com/office/drawing/2014/main" id="{00000000-0008-0000-0600-0000B1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46" name="テキスト ボックス 945">
          <a:extLst>
            <a:ext uri="{FF2B5EF4-FFF2-40B4-BE49-F238E27FC236}">
              <a16:creationId xmlns:a16="http://schemas.microsoft.com/office/drawing/2014/main" id="{00000000-0008-0000-0600-0000B2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47" name="テキスト ボックス 946">
          <a:extLst>
            <a:ext uri="{FF2B5EF4-FFF2-40B4-BE49-F238E27FC236}">
              <a16:creationId xmlns:a16="http://schemas.microsoft.com/office/drawing/2014/main" id="{00000000-0008-0000-0600-0000B3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48" name="テキスト ボックス 947">
          <a:extLst>
            <a:ext uri="{FF2B5EF4-FFF2-40B4-BE49-F238E27FC236}">
              <a16:creationId xmlns:a16="http://schemas.microsoft.com/office/drawing/2014/main" id="{00000000-0008-0000-0600-0000B4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99</xdr:row>
      <xdr:rowOff>48079</xdr:rowOff>
    </xdr:from>
    <xdr:to>
      <xdr:col>116</xdr:col>
      <xdr:colOff>114300</xdr:colOff>
      <xdr:row>99</xdr:row>
      <xdr:rowOff>149679</xdr:rowOff>
    </xdr:to>
    <xdr:sp macro="" textlink="">
      <xdr:nvSpPr>
        <xdr:cNvPr id="949" name="楕円 948">
          <a:extLst>
            <a:ext uri="{FF2B5EF4-FFF2-40B4-BE49-F238E27FC236}">
              <a16:creationId xmlns:a16="http://schemas.microsoft.com/office/drawing/2014/main" id="{00000000-0008-0000-0600-0000B5030000}"/>
            </a:ext>
          </a:extLst>
        </xdr:cNvPr>
        <xdr:cNvSpPr/>
      </xdr:nvSpPr>
      <xdr:spPr>
        <a:xfrm>
          <a:off x="221107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99</xdr:row>
      <xdr:rowOff>18832</xdr:rowOff>
    </xdr:from>
    <xdr:ext cx="249299" cy="259045"/>
    <xdr:sp macro="" textlink="">
      <xdr:nvSpPr>
        <xdr:cNvPr id="950" name="前年度繰上充用金該当値テキスト">
          <a:extLst>
            <a:ext uri="{FF2B5EF4-FFF2-40B4-BE49-F238E27FC236}">
              <a16:creationId xmlns:a16="http://schemas.microsoft.com/office/drawing/2014/main" id="{00000000-0008-0000-0600-0000B6030000}"/>
            </a:ext>
          </a:extLst>
        </xdr:cNvPr>
        <xdr:cNvSpPr txBox="1"/>
      </xdr:nvSpPr>
      <xdr:spPr>
        <a:xfrm>
          <a:off x="22212300" y="169923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99</xdr:row>
      <xdr:rowOff>48079</xdr:rowOff>
    </xdr:from>
    <xdr:to>
      <xdr:col>112</xdr:col>
      <xdr:colOff>38100</xdr:colOff>
      <xdr:row>99</xdr:row>
      <xdr:rowOff>149679</xdr:rowOff>
    </xdr:to>
    <xdr:sp macro="" textlink="">
      <xdr:nvSpPr>
        <xdr:cNvPr id="951" name="楕円 950">
          <a:extLst>
            <a:ext uri="{FF2B5EF4-FFF2-40B4-BE49-F238E27FC236}">
              <a16:creationId xmlns:a16="http://schemas.microsoft.com/office/drawing/2014/main" id="{00000000-0008-0000-0600-0000B7030000}"/>
            </a:ext>
          </a:extLst>
        </xdr:cNvPr>
        <xdr:cNvSpPr/>
      </xdr:nvSpPr>
      <xdr:spPr>
        <a:xfrm>
          <a:off x="21272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140806</xdr:rowOff>
    </xdr:from>
    <xdr:ext cx="249299" cy="259045"/>
    <xdr:sp macro="" textlink="">
      <xdr:nvSpPr>
        <xdr:cNvPr id="952" name="テキスト ボックス 951">
          <a:extLst>
            <a:ext uri="{FF2B5EF4-FFF2-40B4-BE49-F238E27FC236}">
              <a16:creationId xmlns:a16="http://schemas.microsoft.com/office/drawing/2014/main" id="{00000000-0008-0000-0600-0000B8030000}"/>
            </a:ext>
          </a:extLst>
        </xdr:cNvPr>
        <xdr:cNvSpPr txBox="1"/>
      </xdr:nvSpPr>
      <xdr:spPr>
        <a:xfrm>
          <a:off x="21198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99</xdr:row>
      <xdr:rowOff>48079</xdr:rowOff>
    </xdr:from>
    <xdr:to>
      <xdr:col>107</xdr:col>
      <xdr:colOff>101600</xdr:colOff>
      <xdr:row>99</xdr:row>
      <xdr:rowOff>149679</xdr:rowOff>
    </xdr:to>
    <xdr:sp macro="" textlink="">
      <xdr:nvSpPr>
        <xdr:cNvPr id="953" name="楕円 952">
          <a:extLst>
            <a:ext uri="{FF2B5EF4-FFF2-40B4-BE49-F238E27FC236}">
              <a16:creationId xmlns:a16="http://schemas.microsoft.com/office/drawing/2014/main" id="{00000000-0008-0000-0600-0000B9030000}"/>
            </a:ext>
          </a:extLst>
        </xdr:cNvPr>
        <xdr:cNvSpPr/>
      </xdr:nvSpPr>
      <xdr:spPr>
        <a:xfrm>
          <a:off x="20383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140806</xdr:rowOff>
    </xdr:from>
    <xdr:ext cx="249299" cy="259045"/>
    <xdr:sp macro="" textlink="">
      <xdr:nvSpPr>
        <xdr:cNvPr id="954" name="テキスト ボックス 953">
          <a:extLst>
            <a:ext uri="{FF2B5EF4-FFF2-40B4-BE49-F238E27FC236}">
              <a16:creationId xmlns:a16="http://schemas.microsoft.com/office/drawing/2014/main" id="{00000000-0008-0000-0600-0000BA030000}"/>
            </a:ext>
          </a:extLst>
        </xdr:cNvPr>
        <xdr:cNvSpPr txBox="1"/>
      </xdr:nvSpPr>
      <xdr:spPr>
        <a:xfrm>
          <a:off x="20309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99</xdr:row>
      <xdr:rowOff>48079</xdr:rowOff>
    </xdr:from>
    <xdr:to>
      <xdr:col>102</xdr:col>
      <xdr:colOff>165100</xdr:colOff>
      <xdr:row>99</xdr:row>
      <xdr:rowOff>149679</xdr:rowOff>
    </xdr:to>
    <xdr:sp macro="" textlink="">
      <xdr:nvSpPr>
        <xdr:cNvPr id="955" name="楕円 954">
          <a:extLst>
            <a:ext uri="{FF2B5EF4-FFF2-40B4-BE49-F238E27FC236}">
              <a16:creationId xmlns:a16="http://schemas.microsoft.com/office/drawing/2014/main" id="{00000000-0008-0000-0600-0000BB030000}"/>
            </a:ext>
          </a:extLst>
        </xdr:cNvPr>
        <xdr:cNvSpPr/>
      </xdr:nvSpPr>
      <xdr:spPr>
        <a:xfrm>
          <a:off x="19494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140806</xdr:rowOff>
    </xdr:from>
    <xdr:ext cx="249299" cy="259045"/>
    <xdr:sp macro="" textlink="">
      <xdr:nvSpPr>
        <xdr:cNvPr id="956" name="テキスト ボックス 955">
          <a:extLst>
            <a:ext uri="{FF2B5EF4-FFF2-40B4-BE49-F238E27FC236}">
              <a16:creationId xmlns:a16="http://schemas.microsoft.com/office/drawing/2014/main" id="{00000000-0008-0000-0600-0000BC030000}"/>
            </a:ext>
          </a:extLst>
        </xdr:cNvPr>
        <xdr:cNvSpPr txBox="1"/>
      </xdr:nvSpPr>
      <xdr:spPr>
        <a:xfrm>
          <a:off x="19420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99</xdr:row>
      <xdr:rowOff>48079</xdr:rowOff>
    </xdr:from>
    <xdr:to>
      <xdr:col>98</xdr:col>
      <xdr:colOff>38100</xdr:colOff>
      <xdr:row>99</xdr:row>
      <xdr:rowOff>149679</xdr:rowOff>
    </xdr:to>
    <xdr:sp macro="" textlink="">
      <xdr:nvSpPr>
        <xdr:cNvPr id="957" name="楕円 956">
          <a:extLst>
            <a:ext uri="{FF2B5EF4-FFF2-40B4-BE49-F238E27FC236}">
              <a16:creationId xmlns:a16="http://schemas.microsoft.com/office/drawing/2014/main" id="{00000000-0008-0000-0600-0000BD030000}"/>
            </a:ext>
          </a:extLst>
        </xdr:cNvPr>
        <xdr:cNvSpPr/>
      </xdr:nvSpPr>
      <xdr:spPr>
        <a:xfrm>
          <a:off x="18605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140806</xdr:rowOff>
    </xdr:from>
    <xdr:ext cx="249299" cy="259045"/>
    <xdr:sp macro="" textlink="">
      <xdr:nvSpPr>
        <xdr:cNvPr id="958" name="テキスト ボックス 957">
          <a:extLst>
            <a:ext uri="{FF2B5EF4-FFF2-40B4-BE49-F238E27FC236}">
              <a16:creationId xmlns:a16="http://schemas.microsoft.com/office/drawing/2014/main" id="{00000000-0008-0000-0600-0000BE030000}"/>
            </a:ext>
          </a:extLst>
        </xdr:cNvPr>
        <xdr:cNvSpPr txBox="1"/>
      </xdr:nvSpPr>
      <xdr:spPr>
        <a:xfrm>
          <a:off x="18531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59" name="正方形/長方形 958">
          <a:extLst>
            <a:ext uri="{FF2B5EF4-FFF2-40B4-BE49-F238E27FC236}">
              <a16:creationId xmlns:a16="http://schemas.microsoft.com/office/drawing/2014/main" id="{00000000-0008-0000-0600-0000BF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60" name="正方形/長方形 959">
          <a:extLst>
            <a:ext uri="{FF2B5EF4-FFF2-40B4-BE49-F238E27FC236}">
              <a16:creationId xmlns:a16="http://schemas.microsoft.com/office/drawing/2014/main" id="{00000000-0008-0000-0600-0000C0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61" name="テキスト ボックス 960">
          <a:extLst>
            <a:ext uri="{FF2B5EF4-FFF2-40B4-BE49-F238E27FC236}">
              <a16:creationId xmlns:a16="http://schemas.microsoft.com/office/drawing/2014/main" id="{00000000-0008-0000-0600-0000C1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物件費は住民一人当たり</a:t>
          </a:r>
          <a:r>
            <a:rPr kumimoji="1" lang="en-US" altLang="ja-JP" sz="1300">
              <a:latin typeface="ＭＳ Ｐゴシック" panose="020B0600070205080204" pitchFamily="50" charset="-128"/>
              <a:ea typeface="ＭＳ Ｐゴシック" panose="020B0600070205080204" pitchFamily="50" charset="-128"/>
            </a:rPr>
            <a:t>210,915</a:t>
          </a:r>
          <a:r>
            <a:rPr kumimoji="1" lang="ja-JP" altLang="en-US" sz="1300">
              <a:latin typeface="ＭＳ Ｐゴシック" panose="020B0600070205080204" pitchFamily="50" charset="-128"/>
              <a:ea typeface="ＭＳ Ｐゴシック" panose="020B0600070205080204" pitchFamily="50" charset="-128"/>
            </a:rPr>
            <a:t>円となっており、類似団体の中でも一人当たりコストが上位の状況となっている。主な要因として、ふるさと納税事業の事業拡充が考えられる。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扶助費は、住民一人当たり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161,330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おり、類似団体の中でも一人当たりコストが上位の状況となっている。これは本市が高齢者の増加と子育て支援の充実に重点的に取り組んできたことによるもの及び新型コロナウイルス感染症関連の給付金事業等の増加によるもの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普通建設事業は、住民一人当たり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113,692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円となっており、類似団体と比較すると依然として高い水準となっている。活動火山周辺地域防災営農対策事業や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運動公園体育館改修事業</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等により普通建設事業が増加したことによる。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積立金は、住民一人当たり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239,062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円となっており、類似団体と比較すると高い水準となっている。これは、ふるさと納税制度を活用した寄附金を基金へ積み立てたことによるものである。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今後も事務事業の見直しや歳出の抑制を行い、住民一人当たりのコストを下げることで持続可能な財政運営を図る。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鹿児島県志布志市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29,808
29,220
290.27
33,173,482
32,271,128
889,799
11,238,389
20,773,378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37592</xdr:rowOff>
    </xdr:from>
    <xdr:to>
      <xdr:col>24</xdr:col>
      <xdr:colOff>62865</xdr:colOff>
      <xdr:row>37</xdr:row>
      <xdr:rowOff>149987</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181092"/>
          <a:ext cx="1270" cy="13125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153814</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497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149987</xdr:rowOff>
    </xdr:from>
    <xdr:to>
      <xdr:col>24</xdr:col>
      <xdr:colOff>152400</xdr:colOff>
      <xdr:row>37</xdr:row>
      <xdr:rowOff>149987</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493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155719</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956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10,136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37592</xdr:rowOff>
    </xdr:from>
    <xdr:to>
      <xdr:col>24</xdr:col>
      <xdr:colOff>152400</xdr:colOff>
      <xdr:row>30</xdr:row>
      <xdr:rowOff>37592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181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31305</xdr:rowOff>
    </xdr:from>
    <xdr:to>
      <xdr:col>24</xdr:col>
      <xdr:colOff>63500</xdr:colOff>
      <xdr:row>35</xdr:row>
      <xdr:rowOff>72263</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032055"/>
          <a:ext cx="838200" cy="40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68280</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690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89853</xdr:rowOff>
    </xdr:from>
    <xdr:to>
      <xdr:col>24</xdr:col>
      <xdr:colOff>114300</xdr:colOff>
      <xdr:row>36</xdr:row>
      <xdr:rowOff>20003</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90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72263</xdr:rowOff>
    </xdr:from>
    <xdr:to>
      <xdr:col>19</xdr:col>
      <xdr:colOff>177800</xdr:colOff>
      <xdr:row>35</xdr:row>
      <xdr:rowOff>74930</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073013"/>
          <a:ext cx="8890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100521</xdr:rowOff>
    </xdr:from>
    <xdr:to>
      <xdr:col>20</xdr:col>
      <xdr:colOff>38100</xdr:colOff>
      <xdr:row>36</xdr:row>
      <xdr:rowOff>30671</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01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21798</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193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49593</xdr:rowOff>
    </xdr:from>
    <xdr:to>
      <xdr:col>15</xdr:col>
      <xdr:colOff>50800</xdr:colOff>
      <xdr:row>35</xdr:row>
      <xdr:rowOff>74930</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050343"/>
          <a:ext cx="889000" cy="25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125666</xdr:rowOff>
    </xdr:from>
    <xdr:to>
      <xdr:col>15</xdr:col>
      <xdr:colOff>101600</xdr:colOff>
      <xdr:row>36</xdr:row>
      <xdr:rowOff>55816</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2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46943</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219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67120</xdr:rowOff>
    </xdr:from>
    <xdr:to>
      <xdr:col>10</xdr:col>
      <xdr:colOff>114300</xdr:colOff>
      <xdr:row>35</xdr:row>
      <xdr:rowOff>49593</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5896420"/>
          <a:ext cx="889000" cy="153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86233</xdr:rowOff>
    </xdr:from>
    <xdr:to>
      <xdr:col>10</xdr:col>
      <xdr:colOff>165100</xdr:colOff>
      <xdr:row>36</xdr:row>
      <xdr:rowOff>16383</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86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7510</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179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81280</xdr:rowOff>
    </xdr:from>
    <xdr:to>
      <xdr:col>6</xdr:col>
      <xdr:colOff>38100</xdr:colOff>
      <xdr:row>36</xdr:row>
      <xdr:rowOff>11430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82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2557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17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151955</xdr:rowOff>
    </xdr:from>
    <xdr:to>
      <xdr:col>24</xdr:col>
      <xdr:colOff>114300</xdr:colOff>
      <xdr:row>35</xdr:row>
      <xdr:rowOff>82105</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981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3382</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832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21463</xdr:rowOff>
    </xdr:from>
    <xdr:to>
      <xdr:col>20</xdr:col>
      <xdr:colOff>38100</xdr:colOff>
      <xdr:row>35</xdr:row>
      <xdr:rowOff>123063</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022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139590</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797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24130</xdr:rowOff>
    </xdr:from>
    <xdr:to>
      <xdr:col>15</xdr:col>
      <xdr:colOff>101600</xdr:colOff>
      <xdr:row>35</xdr:row>
      <xdr:rowOff>125730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024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142257</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800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170243</xdr:rowOff>
    </xdr:from>
    <xdr:to>
      <xdr:col>10</xdr:col>
      <xdr:colOff>165100</xdr:colOff>
      <xdr:row>35</xdr:row>
      <xdr:rowOff>100393</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999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116920</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774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16320</xdr:rowOff>
    </xdr:from>
    <xdr:to>
      <xdr:col>6</xdr:col>
      <xdr:colOff>38100</xdr:colOff>
      <xdr:row>34</xdr:row>
      <xdr:rowOff>117920</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845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134447</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620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39994</xdr:rowOff>
    </xdr:from>
    <xdr:to>
      <xdr:col>24</xdr:col>
      <xdr:colOff>62865</xdr:colOff>
      <xdr:row>59</xdr:row>
      <xdr:rowOff>52163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783944"/>
          <a:ext cx="1270" cy="1383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55990</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171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52163</xdr:rowOff>
    </xdr:from>
    <xdr:to>
      <xdr:col>24</xdr:col>
      <xdr:colOff>152400</xdr:colOff>
      <xdr:row>59</xdr:row>
      <xdr:rowOff>52163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167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158121</xdr:rowOff>
    </xdr:from>
    <xdr:ext cx="690189"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55917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1,314,093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39994</xdr:rowOff>
    </xdr:from>
    <xdr:to>
      <xdr:col>24</xdr:col>
      <xdr:colOff>152400</xdr:colOff>
      <xdr:row>51</xdr:row>
      <xdr:rowOff>39994</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783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97430</xdr:rowOff>
    </xdr:from>
    <xdr:to>
      <xdr:col>24</xdr:col>
      <xdr:colOff>63500</xdr:colOff>
      <xdr:row>57</xdr:row>
      <xdr:rowOff>118166</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3797300" y="9870080"/>
          <a:ext cx="838200" cy="20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54798</xdr:rowOff>
    </xdr:from>
    <xdr:ext cx="599010"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9988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76371</xdr:rowOff>
    </xdr:from>
    <xdr:to>
      <xdr:col>24</xdr:col>
      <xdr:colOff>114300</xdr:colOff>
      <xdr:row>59</xdr:row>
      <xdr:rowOff>6521</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10020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54023</xdr:rowOff>
    </xdr:from>
    <xdr:to>
      <xdr:col>19</xdr:col>
      <xdr:colOff>177800</xdr:colOff>
      <xdr:row>57</xdr:row>
      <xdr:rowOff>118166</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908300" y="9826673"/>
          <a:ext cx="889000" cy="64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73365</xdr:rowOff>
    </xdr:from>
    <xdr:to>
      <xdr:col>20</xdr:col>
      <xdr:colOff>38100</xdr:colOff>
      <xdr:row>59</xdr:row>
      <xdr:rowOff>3515</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10017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166092</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497795" y="10110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54023</xdr:rowOff>
    </xdr:from>
    <xdr:to>
      <xdr:col>15</xdr:col>
      <xdr:colOff>50800</xdr:colOff>
      <xdr:row>58</xdr:row>
      <xdr:rowOff>42994</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2019300" y="9826673"/>
          <a:ext cx="889000" cy="160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161600</xdr:rowOff>
    </xdr:from>
    <xdr:to>
      <xdr:col>15</xdr:col>
      <xdr:colOff>101600</xdr:colOff>
      <xdr:row>58</xdr:row>
      <xdr:rowOff>91750</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934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82877</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08795" y="10026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42994</xdr:rowOff>
    </xdr:from>
    <xdr:to>
      <xdr:col>10</xdr:col>
      <xdr:colOff>114300</xdr:colOff>
      <xdr:row>58</xdr:row>
      <xdr:rowOff>71291</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9987094"/>
          <a:ext cx="889000" cy="28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108933</xdr:rowOff>
    </xdr:from>
    <xdr:to>
      <xdr:col>10</xdr:col>
      <xdr:colOff>165100</xdr:colOff>
      <xdr:row>59</xdr:row>
      <xdr:rowOff>39083</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10053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59</xdr:row>
      <xdr:rowOff>30210</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10145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122280</xdr:rowOff>
    </xdr:from>
    <xdr:to>
      <xdr:col>6</xdr:col>
      <xdr:colOff>38100</xdr:colOff>
      <xdr:row>59</xdr:row>
      <xdr:rowOff>52430</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1006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43557</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10159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46630</xdr:rowOff>
    </xdr:from>
    <xdr:to>
      <xdr:col>24</xdr:col>
      <xdr:colOff>114300</xdr:colOff>
      <xdr:row>57</xdr:row>
      <xdr:rowOff>148230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81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69507</xdr:rowOff>
    </xdr:from>
    <xdr:ext cx="599010"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670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316,330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67366</xdr:rowOff>
    </xdr:from>
    <xdr:to>
      <xdr:col>20</xdr:col>
      <xdr:colOff>38100</xdr:colOff>
      <xdr:row>57</xdr:row>
      <xdr:rowOff>168966</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840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14043</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497795" y="9615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3223</xdr:rowOff>
    </xdr:from>
    <xdr:to>
      <xdr:col>15</xdr:col>
      <xdr:colOff>101600</xdr:colOff>
      <xdr:row>57</xdr:row>
      <xdr:rowOff>104823</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775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121350</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08795" y="95511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163644</xdr:rowOff>
    </xdr:from>
    <xdr:to>
      <xdr:col>10</xdr:col>
      <xdr:colOff>165100</xdr:colOff>
      <xdr:row>58</xdr:row>
      <xdr:rowOff>93794</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936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110321</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97115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20491</xdr:rowOff>
    </xdr:from>
    <xdr:to>
      <xdr:col>6</xdr:col>
      <xdr:colOff>38100</xdr:colOff>
      <xdr:row>58</xdr:row>
      <xdr:rowOff>122091</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964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138618</xdr:rowOff>
    </xdr:from>
    <xdr:ext cx="599010"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30795" y="97398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9800</xdr:rowOff>
    </xdr:from>
    <xdr:to>
      <xdr:col>24</xdr:col>
      <xdr:colOff>62865</xdr:colOff>
      <xdr:row>77</xdr:row>
      <xdr:rowOff>74544</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354200"/>
          <a:ext cx="1270" cy="9219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78371</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280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74544</xdr:rowOff>
    </xdr:from>
    <xdr:to>
      <xdr:col>24</xdr:col>
      <xdr:colOff>152400</xdr:colOff>
      <xdr:row>77</xdr:row>
      <xdr:rowOff>74544</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276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127927</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21294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353,412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72</xdr:row>
      <xdr:rowOff>9800</xdr:rowOff>
    </xdr:from>
    <xdr:to>
      <xdr:col>24</xdr:col>
      <xdr:colOff>152400</xdr:colOff>
      <xdr:row>72</xdr:row>
      <xdr:rowOff>9800</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354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55772</xdr:rowOff>
    </xdr:from>
    <xdr:to>
      <xdr:col>24</xdr:col>
      <xdr:colOff>63500</xdr:colOff>
      <xdr:row>74</xdr:row>
      <xdr:rowOff>141263</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3797300" y="12743072"/>
          <a:ext cx="838200" cy="85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88944</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94769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110517</xdr:rowOff>
    </xdr:from>
    <xdr:to>
      <xdr:col>24</xdr:col>
      <xdr:colOff>114300</xdr:colOff>
      <xdr:row>76</xdr:row>
      <xdr:rowOff>40667</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969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55772</xdr:rowOff>
    </xdr:from>
    <xdr:to>
      <xdr:col>19</xdr:col>
      <xdr:colOff>177800</xdr:colOff>
      <xdr:row>75</xdr:row>
      <xdr:rowOff>32016</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2743072"/>
          <a:ext cx="889000" cy="147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70173</xdr:rowOff>
    </xdr:from>
    <xdr:to>
      <xdr:col>20</xdr:col>
      <xdr:colOff>38100</xdr:colOff>
      <xdr:row>76</xdr:row>
      <xdr:rowOff>322</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292892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162899</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021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158592</xdr:rowOff>
    </xdr:from>
    <xdr:to>
      <xdr:col>15</xdr:col>
      <xdr:colOff>50800</xdr:colOff>
      <xdr:row>75</xdr:row>
      <xdr:rowOff>32016</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2845892"/>
          <a:ext cx="889000" cy="44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26127</xdr:rowOff>
    </xdr:from>
    <xdr:to>
      <xdr:col>15</xdr:col>
      <xdr:colOff>101600</xdr:colOff>
      <xdr:row>76</xdr:row>
      <xdr:rowOff>127727</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056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118854</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149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158592</xdr:rowOff>
    </xdr:from>
    <xdr:to>
      <xdr:col>10</xdr:col>
      <xdr:colOff>114300</xdr:colOff>
      <xdr:row>75</xdr:row>
      <xdr:rowOff>43149</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2845892"/>
          <a:ext cx="889000" cy="56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40798</xdr:rowOff>
    </xdr:from>
    <xdr:to>
      <xdr:col>10</xdr:col>
      <xdr:colOff>165100</xdr:colOff>
      <xdr:row>76</xdr:row>
      <xdr:rowOff>142398</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070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133525</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163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63946</xdr:rowOff>
    </xdr:from>
    <xdr:to>
      <xdr:col>6</xdr:col>
      <xdr:colOff>38100</xdr:colOff>
      <xdr:row>76</xdr:row>
      <xdr:rowOff>165546</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094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156673</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186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90463</xdr:rowOff>
    </xdr:from>
    <xdr:to>
      <xdr:col>24</xdr:col>
      <xdr:colOff>114300</xdr:colOff>
      <xdr:row>75</xdr:row>
      <xdr:rowOff>20613</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777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113340</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629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249,658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4972</xdr:rowOff>
    </xdr:from>
    <xdr:to>
      <xdr:col>20</xdr:col>
      <xdr:colOff>38100</xdr:colOff>
      <xdr:row>74</xdr:row>
      <xdr:rowOff>106572</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692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123099</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467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152666</xdr:rowOff>
    </xdr:from>
    <xdr:to>
      <xdr:col>15</xdr:col>
      <xdr:colOff>101600</xdr:colOff>
      <xdr:row>75</xdr:row>
      <xdr:rowOff>82816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2839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99343</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6151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107792</xdr:rowOff>
    </xdr:from>
    <xdr:to>
      <xdr:col>10</xdr:col>
      <xdr:colOff>165100</xdr:colOff>
      <xdr:row>75</xdr:row>
      <xdr:rowOff>37942</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2795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54469</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570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163799</xdr:rowOff>
    </xdr:from>
    <xdr:to>
      <xdr:col>6</xdr:col>
      <xdr:colOff>38100</xdr:colOff>
      <xdr:row>75</xdr:row>
      <xdr:rowOff>93949</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2851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110476</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626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00000000-0008-0000-07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124430</xdr:rowOff>
    </xdr:from>
    <xdr:to>
      <xdr:col>24</xdr:col>
      <xdr:colOff>62865</xdr:colOff>
      <xdr:row>98</xdr:row>
      <xdr:rowOff>162429</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4633595" y="15554930"/>
          <a:ext cx="1270" cy="14095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166256</xdr:rowOff>
    </xdr:from>
    <xdr:ext cx="534377" cy="259045"/>
    <xdr:sp macro="" textlink="">
      <xdr:nvSpPr>
        <xdr:cNvPr id="231" name="衛生費最小値テキスト">
          <a:extLst>
            <a:ext uri="{FF2B5EF4-FFF2-40B4-BE49-F238E27FC236}">
              <a16:creationId xmlns:a16="http://schemas.microsoft.com/office/drawing/2014/main" id="{00000000-0008-0000-0700-0000E7000000}"/>
            </a:ext>
          </a:extLst>
        </xdr:cNvPr>
        <xdr:cNvSpPr txBox="1"/>
      </xdr:nvSpPr>
      <xdr:spPr>
        <a:xfrm>
          <a:off x="4686300" y="16968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162429</xdr:rowOff>
    </xdr:from>
    <xdr:to>
      <xdr:col>24</xdr:col>
      <xdr:colOff>152400</xdr:colOff>
      <xdr:row>98</xdr:row>
      <xdr:rowOff>162429</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6964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71107</xdr:rowOff>
    </xdr:from>
    <xdr:ext cx="599010" cy="259045"/>
    <xdr:sp macro="" textlink="">
      <xdr:nvSpPr>
        <xdr:cNvPr id="233" name="衛生費最大値テキスト">
          <a:extLst>
            <a:ext uri="{FF2B5EF4-FFF2-40B4-BE49-F238E27FC236}">
              <a16:creationId xmlns:a16="http://schemas.microsoft.com/office/drawing/2014/main" id="{00000000-0008-0000-0700-0000E9000000}"/>
            </a:ext>
          </a:extLst>
        </xdr:cNvPr>
        <xdr:cNvSpPr txBox="1"/>
      </xdr:nvSpPr>
      <xdr:spPr>
        <a:xfrm>
          <a:off x="4686300" y="15330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464,676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124430</xdr:rowOff>
    </xdr:from>
    <xdr:to>
      <xdr:col>24</xdr:col>
      <xdr:colOff>152400</xdr:colOff>
      <xdr:row>90</xdr:row>
      <xdr:rowOff>124430</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5554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126056</xdr:rowOff>
    </xdr:from>
    <xdr:to>
      <xdr:col>24</xdr:col>
      <xdr:colOff>63500</xdr:colOff>
      <xdr:row>98</xdr:row>
      <xdr:rowOff>132316</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3797300" y="16928156"/>
          <a:ext cx="838200" cy="6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27351</xdr:rowOff>
    </xdr:from>
    <xdr:ext cx="534377" cy="259045"/>
    <xdr:sp macro="" textlink="">
      <xdr:nvSpPr>
        <xdr:cNvPr id="236" name="衛生費平均値テキスト">
          <a:extLst>
            <a:ext uri="{FF2B5EF4-FFF2-40B4-BE49-F238E27FC236}">
              <a16:creationId xmlns:a16="http://schemas.microsoft.com/office/drawing/2014/main" id="{00000000-0008-0000-0700-0000EC000000}"/>
            </a:ext>
          </a:extLst>
        </xdr:cNvPr>
        <xdr:cNvSpPr txBox="1"/>
      </xdr:nvSpPr>
      <xdr:spPr>
        <a:xfrm>
          <a:off x="4686300" y="166580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4474</xdr:rowOff>
    </xdr:from>
    <xdr:to>
      <xdr:col>24</xdr:col>
      <xdr:colOff>114300</xdr:colOff>
      <xdr:row>98</xdr:row>
      <xdr:rowOff>106074</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4584700" y="16806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132316</xdr:rowOff>
    </xdr:from>
    <xdr:to>
      <xdr:col>19</xdr:col>
      <xdr:colOff>177800</xdr:colOff>
      <xdr:row>98</xdr:row>
      <xdr:rowOff>154549</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908300" y="16934416"/>
          <a:ext cx="889000" cy="22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8691</xdr:rowOff>
    </xdr:from>
    <xdr:to>
      <xdr:col>20</xdr:col>
      <xdr:colOff>38100</xdr:colOff>
      <xdr:row>98</xdr:row>
      <xdr:rowOff>110291</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3746500" y="16810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126818</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3530111" y="16586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149165</xdr:rowOff>
    </xdr:from>
    <xdr:to>
      <xdr:col>15</xdr:col>
      <xdr:colOff>50800</xdr:colOff>
      <xdr:row>98</xdr:row>
      <xdr:rowOff>154549</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019300" y="16951265"/>
          <a:ext cx="889000" cy="5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33361</xdr:rowOff>
    </xdr:from>
    <xdr:to>
      <xdr:col>15</xdr:col>
      <xdr:colOff>101600</xdr:colOff>
      <xdr:row>98</xdr:row>
      <xdr:rowOff>134961</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2857500" y="1683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151488</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641111" y="16610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146966</xdr:rowOff>
    </xdr:from>
    <xdr:to>
      <xdr:col>10</xdr:col>
      <xdr:colOff>114300</xdr:colOff>
      <xdr:row>98</xdr:row>
      <xdr:rowOff>149165</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a:off x="1130300" y="16949066"/>
          <a:ext cx="889000" cy="2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37824</xdr:rowOff>
    </xdr:from>
    <xdr:to>
      <xdr:col>10</xdr:col>
      <xdr:colOff>165100</xdr:colOff>
      <xdr:row>98</xdr:row>
      <xdr:rowOff>139424</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968500" y="16839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155951</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752111" y="16615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45633</xdr:rowOff>
    </xdr:from>
    <xdr:to>
      <xdr:col>6</xdr:col>
      <xdr:colOff>38100</xdr:colOff>
      <xdr:row>98</xdr:row>
      <xdr:rowOff>147233</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079500" y="16847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163760</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863111" y="16622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75256</xdr:rowOff>
    </xdr:from>
    <xdr:to>
      <xdr:col>24</xdr:col>
      <xdr:colOff>114300</xdr:colOff>
      <xdr:row>99</xdr:row>
      <xdr:rowOff>5406</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4584700" y="16877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161633</xdr:rowOff>
    </xdr:from>
    <xdr:ext cx="534377" cy="259045"/>
    <xdr:sp macro="" textlink="">
      <xdr:nvSpPr>
        <xdr:cNvPr id="255" name="衛生費該当値テキスト">
          <a:extLst>
            <a:ext uri="{FF2B5EF4-FFF2-40B4-BE49-F238E27FC236}">
              <a16:creationId xmlns:a16="http://schemas.microsoft.com/office/drawing/2014/main" id="{00000000-0008-0000-0700-0000FF000000}"/>
            </a:ext>
          </a:extLst>
        </xdr:cNvPr>
        <xdr:cNvSpPr txBox="1"/>
      </xdr:nvSpPr>
      <xdr:spPr>
        <a:xfrm>
          <a:off x="4686300" y="16792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81516</xdr:rowOff>
    </xdr:from>
    <xdr:to>
      <xdr:col>20</xdr:col>
      <xdr:colOff>38100</xdr:colOff>
      <xdr:row>99</xdr:row>
      <xdr:rowOff>11666</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3746500" y="16883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2793</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3530111" y="16976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103749</xdr:rowOff>
    </xdr:from>
    <xdr:to>
      <xdr:col>15</xdr:col>
      <xdr:colOff>101600</xdr:colOff>
      <xdr:row>99</xdr:row>
      <xdr:rowOff>33899</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2857500" y="16905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25026</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2641111" y="16998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98365</xdr:rowOff>
    </xdr:from>
    <xdr:to>
      <xdr:col>10</xdr:col>
      <xdr:colOff>165100</xdr:colOff>
      <xdr:row>99</xdr:row>
      <xdr:rowOff>28515</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968500" y="16900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19642</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1752111" y="16993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96166</xdr:rowOff>
    </xdr:from>
    <xdr:to>
      <xdr:col>6</xdr:col>
      <xdr:colOff>38100</xdr:colOff>
      <xdr:row>99</xdr:row>
      <xdr:rowOff>26316</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079500" y="16898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17443</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863111" y="16990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労働費グラフ枠">
          <a:extLst>
            <a:ext uri="{FF2B5EF4-FFF2-40B4-BE49-F238E27FC236}">
              <a16:creationId xmlns:a16="http://schemas.microsoft.com/office/drawing/2014/main" id="{00000000-0008-0000-0700-000020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21155</xdr:rowOff>
    </xdr:from>
    <xdr:to>
      <xdr:col>54</xdr:col>
      <xdr:colOff>189865</xdr:colOff>
      <xdr:row>39</xdr:row>
      <xdr:rowOff>98878</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10475595" y="5164655"/>
          <a:ext cx="1270" cy="1620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0" name="労働費最小値テキスト">
          <a:extLst>
            <a:ext uri="{FF2B5EF4-FFF2-40B4-BE49-F238E27FC236}">
              <a16:creationId xmlns:a16="http://schemas.microsoft.com/office/drawing/2014/main" id="{00000000-0008-0000-0700-000022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139282</xdr:rowOff>
    </xdr:from>
    <xdr:ext cx="469744" cy="259045"/>
    <xdr:sp macro="" textlink="">
      <xdr:nvSpPr>
        <xdr:cNvPr id="292" name="労働費最大値テキスト">
          <a:extLst>
            <a:ext uri="{FF2B5EF4-FFF2-40B4-BE49-F238E27FC236}">
              <a16:creationId xmlns:a16="http://schemas.microsoft.com/office/drawing/2014/main" id="{00000000-0008-0000-0700-000024010000}"/>
            </a:ext>
          </a:extLst>
        </xdr:cNvPr>
        <xdr:cNvSpPr txBox="1"/>
      </xdr:nvSpPr>
      <xdr:spPr>
        <a:xfrm>
          <a:off x="10528300" y="4939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4,963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21155</xdr:rowOff>
    </xdr:from>
    <xdr:to>
      <xdr:col>55</xdr:col>
      <xdr:colOff>88900</xdr:colOff>
      <xdr:row>30</xdr:row>
      <xdr:rowOff>21155</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5164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98878</xdr:rowOff>
    </xdr:from>
    <xdr:to>
      <xdr:col>55</xdr:col>
      <xdr:colOff>0</xdr:colOff>
      <xdr:row>39</xdr:row>
      <xdr:rowOff>98878</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9639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142148</xdr:rowOff>
    </xdr:from>
    <xdr:ext cx="378565" cy="259045"/>
    <xdr:sp macro="" textlink="">
      <xdr:nvSpPr>
        <xdr:cNvPr id="295" name="労働費平均値テキスト">
          <a:extLst>
            <a:ext uri="{FF2B5EF4-FFF2-40B4-BE49-F238E27FC236}">
              <a16:creationId xmlns:a16="http://schemas.microsoft.com/office/drawing/2014/main" id="{00000000-0008-0000-0700-000027010000}"/>
            </a:ext>
          </a:extLst>
        </xdr:cNvPr>
        <xdr:cNvSpPr txBox="1"/>
      </xdr:nvSpPr>
      <xdr:spPr>
        <a:xfrm>
          <a:off x="10528300" y="631434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119271</xdr:rowOff>
    </xdr:from>
    <xdr:to>
      <xdr:col>55</xdr:col>
      <xdr:colOff>50800</xdr:colOff>
      <xdr:row>38</xdr:row>
      <xdr:rowOff>49421</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10426700" y="6462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98878</xdr:rowOff>
    </xdr:from>
    <xdr:to>
      <xdr:col>50</xdr:col>
      <xdr:colOff>114300</xdr:colOff>
      <xdr:row>39</xdr:row>
      <xdr:rowOff>98878</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8750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132987</xdr:rowOff>
    </xdr:from>
    <xdr:to>
      <xdr:col>50</xdr:col>
      <xdr:colOff>165100</xdr:colOff>
      <xdr:row>38</xdr:row>
      <xdr:rowOff>63137</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9588500" y="6476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79664</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9450017" y="62518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98878</xdr:rowOff>
    </xdr:from>
    <xdr:to>
      <xdr:col>45</xdr:col>
      <xdr:colOff>177800</xdr:colOff>
      <xdr:row>39</xdr:row>
      <xdr:rowOff>98878</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7861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158133</xdr:rowOff>
    </xdr:from>
    <xdr:to>
      <xdr:col>46</xdr:col>
      <xdr:colOff>38100</xdr:colOff>
      <xdr:row>38</xdr:row>
      <xdr:rowOff>88283</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8699500" y="6501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104810</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61017" y="62770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98878</xdr:rowOff>
    </xdr:from>
    <xdr:to>
      <xdr:col>41</xdr:col>
      <xdr:colOff>50800</xdr:colOff>
      <xdr:row>39</xdr:row>
      <xdr:rowOff>98878</xdr:rowOff>
    </xdr:to>
    <xdr:cxnSp macro="">
      <xdr:nvCxnSpPr>
        <xdr:cNvPr id="303" name="直線コネクタ 302">
          <a:extLst>
            <a:ext uri="{FF2B5EF4-FFF2-40B4-BE49-F238E27FC236}">
              <a16:creationId xmlns:a16="http://schemas.microsoft.com/office/drawing/2014/main" id="{00000000-0008-0000-0700-00002F010000}"/>
            </a:ext>
          </a:extLst>
        </xdr:cNvPr>
        <xdr:cNvCxnSpPr/>
      </xdr:nvCxnSpPr>
      <xdr:spPr>
        <a:xfrm>
          <a:off x="697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154541</xdr:rowOff>
    </xdr:from>
    <xdr:to>
      <xdr:col>41</xdr:col>
      <xdr:colOff>101600</xdr:colOff>
      <xdr:row>38</xdr:row>
      <xdr:rowOff>84691</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7810500" y="649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101218</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2017" y="62734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156500</xdr:rowOff>
    </xdr:from>
    <xdr:to>
      <xdr:col>36</xdr:col>
      <xdr:colOff>165100</xdr:colOff>
      <xdr:row>38</xdr:row>
      <xdr:rowOff>86651</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6921500" y="65001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103177</xdr:rowOff>
    </xdr:from>
    <xdr:ext cx="378565"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3017" y="62753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48078</xdr:rowOff>
    </xdr:from>
    <xdr:to>
      <xdr:col>55</xdr:col>
      <xdr:colOff>50800</xdr:colOff>
      <xdr:row>39</xdr:row>
      <xdr:rowOff>149678</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10426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134455</xdr:rowOff>
    </xdr:from>
    <xdr:ext cx="249299" cy="259045"/>
    <xdr:sp macro="" textlink="">
      <xdr:nvSpPr>
        <xdr:cNvPr id="314" name="労働費該当値テキスト">
          <a:extLst>
            <a:ext uri="{FF2B5EF4-FFF2-40B4-BE49-F238E27FC236}">
              <a16:creationId xmlns:a16="http://schemas.microsoft.com/office/drawing/2014/main" id="{00000000-0008-0000-0700-00003A010000}"/>
            </a:ext>
          </a:extLst>
        </xdr:cNvPr>
        <xdr:cNvSpPr txBox="1"/>
      </xdr:nvSpPr>
      <xdr:spPr>
        <a:xfrm>
          <a:off x="10528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48078</xdr:rowOff>
    </xdr:from>
    <xdr:to>
      <xdr:col>50</xdr:col>
      <xdr:colOff>165100</xdr:colOff>
      <xdr:row>39</xdr:row>
      <xdr:rowOff>149678</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9588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140805</xdr:rowOff>
    </xdr:from>
    <xdr:ext cx="249299"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9514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48078</xdr:rowOff>
    </xdr:from>
    <xdr:to>
      <xdr:col>46</xdr:col>
      <xdr:colOff>38100</xdr:colOff>
      <xdr:row>39</xdr:row>
      <xdr:rowOff>149678</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8699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140805</xdr:rowOff>
    </xdr:from>
    <xdr:ext cx="249299"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8625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48078</xdr:rowOff>
    </xdr:from>
    <xdr:to>
      <xdr:col>41</xdr:col>
      <xdr:colOff>101600</xdr:colOff>
      <xdr:row>39</xdr:row>
      <xdr:rowOff>149678</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781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140805</xdr:rowOff>
    </xdr:from>
    <xdr:ext cx="249299"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773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48078</xdr:rowOff>
    </xdr:from>
    <xdr:to>
      <xdr:col>36</xdr:col>
      <xdr:colOff>165100</xdr:colOff>
      <xdr:row>39</xdr:row>
      <xdr:rowOff>149678</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692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140805</xdr:rowOff>
    </xdr:from>
    <xdr:ext cx="249299"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684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a:extLst>
            <a:ext uri="{FF2B5EF4-FFF2-40B4-BE49-F238E27FC236}">
              <a16:creationId xmlns:a16="http://schemas.microsoft.com/office/drawing/2014/main" id="{00000000-0008-0000-0700-00005A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農林水産業費グラフ枠">
          <a:extLst>
            <a:ext uri="{FF2B5EF4-FFF2-40B4-BE49-F238E27FC236}">
              <a16:creationId xmlns:a16="http://schemas.microsoft.com/office/drawing/2014/main" id="{00000000-0008-0000-0700-00005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142291</xdr:rowOff>
    </xdr:from>
    <xdr:to>
      <xdr:col>54</xdr:col>
      <xdr:colOff>189865</xdr:colOff>
      <xdr:row>59</xdr:row>
      <xdr:rowOff>40096</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10475595" y="8714791"/>
          <a:ext cx="1270" cy="1440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43923</xdr:rowOff>
    </xdr:from>
    <xdr:ext cx="469744" cy="259045"/>
    <xdr:sp macro="" textlink="">
      <xdr:nvSpPr>
        <xdr:cNvPr id="349" name="農林水産業費最小値テキスト">
          <a:extLst>
            <a:ext uri="{FF2B5EF4-FFF2-40B4-BE49-F238E27FC236}">
              <a16:creationId xmlns:a16="http://schemas.microsoft.com/office/drawing/2014/main" id="{00000000-0008-0000-0700-00005D010000}"/>
            </a:ext>
          </a:extLst>
        </xdr:cNvPr>
        <xdr:cNvSpPr txBox="1"/>
      </xdr:nvSpPr>
      <xdr:spPr>
        <a:xfrm>
          <a:off x="10528300" y="10159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40096</xdr:rowOff>
    </xdr:from>
    <xdr:to>
      <xdr:col>55</xdr:col>
      <xdr:colOff>88900</xdr:colOff>
      <xdr:row>59</xdr:row>
      <xdr:rowOff>40096</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10388600" y="10155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88968</xdr:rowOff>
    </xdr:from>
    <xdr:ext cx="599010" cy="259045"/>
    <xdr:sp macro="" textlink="">
      <xdr:nvSpPr>
        <xdr:cNvPr id="351" name="農林水産業費最大値テキスト">
          <a:extLst>
            <a:ext uri="{FF2B5EF4-FFF2-40B4-BE49-F238E27FC236}">
              <a16:creationId xmlns:a16="http://schemas.microsoft.com/office/drawing/2014/main" id="{00000000-0008-0000-0700-00005F010000}"/>
            </a:ext>
          </a:extLst>
        </xdr:cNvPr>
        <xdr:cNvSpPr txBox="1"/>
      </xdr:nvSpPr>
      <xdr:spPr>
        <a:xfrm>
          <a:off x="10528300" y="8490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137,762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142291</xdr:rowOff>
    </xdr:from>
    <xdr:to>
      <xdr:col>55</xdr:col>
      <xdr:colOff>88900</xdr:colOff>
      <xdr:row>50</xdr:row>
      <xdr:rowOff>142291</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10388600" y="8714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112377</xdr:rowOff>
    </xdr:from>
    <xdr:to>
      <xdr:col>55</xdr:col>
      <xdr:colOff>0</xdr:colOff>
      <xdr:row>54</xdr:row>
      <xdr:rowOff>150902</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9639300" y="9199227"/>
          <a:ext cx="838200" cy="209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119230</xdr:rowOff>
    </xdr:from>
    <xdr:ext cx="534377" cy="259045"/>
    <xdr:sp macro="" textlink="">
      <xdr:nvSpPr>
        <xdr:cNvPr id="354" name="農林水産業費平均値テキスト">
          <a:extLst>
            <a:ext uri="{FF2B5EF4-FFF2-40B4-BE49-F238E27FC236}">
              <a16:creationId xmlns:a16="http://schemas.microsoft.com/office/drawing/2014/main" id="{00000000-0008-0000-0700-000062010000}"/>
            </a:ext>
          </a:extLst>
        </xdr:cNvPr>
        <xdr:cNvSpPr txBox="1"/>
      </xdr:nvSpPr>
      <xdr:spPr>
        <a:xfrm>
          <a:off x="10528300" y="97204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140803</xdr:rowOff>
    </xdr:from>
    <xdr:to>
      <xdr:col>55</xdr:col>
      <xdr:colOff>50800</xdr:colOff>
      <xdr:row>57</xdr:row>
      <xdr:rowOff>70953</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10426700" y="9742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112377</xdr:rowOff>
    </xdr:from>
    <xdr:to>
      <xdr:col>50</xdr:col>
      <xdr:colOff>114300</xdr:colOff>
      <xdr:row>55</xdr:row>
      <xdr:rowOff>88657</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8750300" y="9199227"/>
          <a:ext cx="889000" cy="319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135872</xdr:rowOff>
    </xdr:from>
    <xdr:to>
      <xdr:col>50</xdr:col>
      <xdr:colOff>165100</xdr:colOff>
      <xdr:row>57</xdr:row>
      <xdr:rowOff>66022</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9588500" y="9737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57149</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372111" y="9829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88657</xdr:rowOff>
    </xdr:from>
    <xdr:to>
      <xdr:col>45</xdr:col>
      <xdr:colOff>177800</xdr:colOff>
      <xdr:row>56</xdr:row>
      <xdr:rowOff>18063</xdr:rowOff>
    </xdr:to>
    <xdr:cxnSp macro="">
      <xdr:nvCxnSpPr>
        <xdr:cNvPr id="359" name="直線コネクタ 358">
          <a:extLst>
            <a:ext uri="{FF2B5EF4-FFF2-40B4-BE49-F238E27FC236}">
              <a16:creationId xmlns:a16="http://schemas.microsoft.com/office/drawing/2014/main" id="{00000000-0008-0000-0700-000067010000}"/>
            </a:ext>
          </a:extLst>
        </xdr:cNvPr>
        <xdr:cNvCxnSpPr/>
      </xdr:nvCxnSpPr>
      <xdr:spPr>
        <a:xfrm flipV="1">
          <a:off x="7861300" y="9518407"/>
          <a:ext cx="889000" cy="100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145614</xdr:rowOff>
    </xdr:from>
    <xdr:to>
      <xdr:col>46</xdr:col>
      <xdr:colOff>38100</xdr:colOff>
      <xdr:row>57</xdr:row>
      <xdr:rowOff>75764</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8699500" y="9746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66891</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483111" y="9839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27022</xdr:rowOff>
    </xdr:from>
    <xdr:to>
      <xdr:col>41</xdr:col>
      <xdr:colOff>50800</xdr:colOff>
      <xdr:row>56</xdr:row>
      <xdr:rowOff>18063</xdr:rowOff>
    </xdr:to>
    <xdr:cxnSp macro="">
      <xdr:nvCxnSpPr>
        <xdr:cNvPr id="362" name="直線コネクタ 361">
          <a:extLst>
            <a:ext uri="{FF2B5EF4-FFF2-40B4-BE49-F238E27FC236}">
              <a16:creationId xmlns:a16="http://schemas.microsoft.com/office/drawing/2014/main" id="{00000000-0008-0000-0700-00006A010000}"/>
            </a:ext>
          </a:extLst>
        </xdr:cNvPr>
        <xdr:cNvCxnSpPr/>
      </xdr:nvCxnSpPr>
      <xdr:spPr>
        <a:xfrm>
          <a:off x="6972300" y="9285322"/>
          <a:ext cx="889000" cy="333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5831</xdr:rowOff>
    </xdr:from>
    <xdr:to>
      <xdr:col>41</xdr:col>
      <xdr:colOff>101600</xdr:colOff>
      <xdr:row>57</xdr:row>
      <xdr:rowOff>107431</xdr:rowOff>
    </xdr:to>
    <xdr:sp macro="" textlink="">
      <xdr:nvSpPr>
        <xdr:cNvPr id="363" name="フローチャート: 判断 362">
          <a:extLst>
            <a:ext uri="{FF2B5EF4-FFF2-40B4-BE49-F238E27FC236}">
              <a16:creationId xmlns:a16="http://schemas.microsoft.com/office/drawing/2014/main" id="{00000000-0008-0000-0700-00006B010000}"/>
            </a:ext>
          </a:extLst>
        </xdr:cNvPr>
        <xdr:cNvSpPr/>
      </xdr:nvSpPr>
      <xdr:spPr>
        <a:xfrm>
          <a:off x="7810500" y="977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98558</xdr:rowOff>
    </xdr:from>
    <xdr:ext cx="534377"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594111" y="9871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169280</xdr:rowOff>
    </xdr:from>
    <xdr:to>
      <xdr:col>36</xdr:col>
      <xdr:colOff>165100</xdr:colOff>
      <xdr:row>57</xdr:row>
      <xdr:rowOff>99430</xdr:rowOff>
    </xdr:to>
    <xdr:sp macro="" textlink="">
      <xdr:nvSpPr>
        <xdr:cNvPr id="365" name="フローチャート: 判断 364">
          <a:extLst>
            <a:ext uri="{FF2B5EF4-FFF2-40B4-BE49-F238E27FC236}">
              <a16:creationId xmlns:a16="http://schemas.microsoft.com/office/drawing/2014/main" id="{00000000-0008-0000-0700-00006D010000}"/>
            </a:ext>
          </a:extLst>
        </xdr:cNvPr>
        <xdr:cNvSpPr/>
      </xdr:nvSpPr>
      <xdr:spPr>
        <a:xfrm>
          <a:off x="6921500" y="977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90557</xdr:rowOff>
    </xdr:from>
    <xdr:ext cx="534377"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05111" y="9863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100102</xdr:rowOff>
    </xdr:from>
    <xdr:to>
      <xdr:col>55</xdr:col>
      <xdr:colOff>50800</xdr:colOff>
      <xdr:row>55</xdr:row>
      <xdr:rowOff>30252</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10426700" y="9358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122979</xdr:rowOff>
    </xdr:from>
    <xdr:ext cx="534377" cy="259045"/>
    <xdr:sp macro="" textlink="">
      <xdr:nvSpPr>
        <xdr:cNvPr id="373" name="農林水産業費該当値テキスト">
          <a:extLst>
            <a:ext uri="{FF2B5EF4-FFF2-40B4-BE49-F238E27FC236}">
              <a16:creationId xmlns:a16="http://schemas.microsoft.com/office/drawing/2014/main" id="{00000000-0008-0000-0700-000075010000}"/>
            </a:ext>
          </a:extLst>
        </xdr:cNvPr>
        <xdr:cNvSpPr txBox="1"/>
      </xdr:nvSpPr>
      <xdr:spPr>
        <a:xfrm>
          <a:off x="10528300" y="9209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61577</xdr:rowOff>
    </xdr:from>
    <xdr:to>
      <xdr:col>50</xdr:col>
      <xdr:colOff>165100</xdr:colOff>
      <xdr:row>53</xdr:row>
      <xdr:rowOff>163177</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9588500" y="9148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52</xdr:row>
      <xdr:rowOff>8254</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9372111" y="8923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37857</xdr:rowOff>
    </xdr:from>
    <xdr:to>
      <xdr:col>46</xdr:col>
      <xdr:colOff>38100</xdr:colOff>
      <xdr:row>55</xdr:row>
      <xdr:rowOff>139457</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8699500" y="9467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155984</xdr:rowOff>
    </xdr:from>
    <xdr:ext cx="534377"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8483111" y="9242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138713</xdr:rowOff>
    </xdr:from>
    <xdr:to>
      <xdr:col>41</xdr:col>
      <xdr:colOff>101600</xdr:colOff>
      <xdr:row>56</xdr:row>
      <xdr:rowOff>68863</xdr:rowOff>
    </xdr:to>
    <xdr:sp macro="" textlink="">
      <xdr:nvSpPr>
        <xdr:cNvPr id="378" name="楕円 377">
          <a:extLst>
            <a:ext uri="{FF2B5EF4-FFF2-40B4-BE49-F238E27FC236}">
              <a16:creationId xmlns:a16="http://schemas.microsoft.com/office/drawing/2014/main" id="{00000000-0008-0000-0700-00007A010000}"/>
            </a:ext>
          </a:extLst>
        </xdr:cNvPr>
        <xdr:cNvSpPr/>
      </xdr:nvSpPr>
      <xdr:spPr>
        <a:xfrm>
          <a:off x="7810500" y="9568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85390</xdr:rowOff>
    </xdr:from>
    <xdr:ext cx="534377"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7594111" y="9343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147672</xdr:rowOff>
    </xdr:from>
    <xdr:to>
      <xdr:col>36</xdr:col>
      <xdr:colOff>165100</xdr:colOff>
      <xdr:row>54</xdr:row>
      <xdr:rowOff>77822</xdr:rowOff>
    </xdr:to>
    <xdr:sp macro="" textlink="">
      <xdr:nvSpPr>
        <xdr:cNvPr id="380" name="楕円 379">
          <a:extLst>
            <a:ext uri="{FF2B5EF4-FFF2-40B4-BE49-F238E27FC236}">
              <a16:creationId xmlns:a16="http://schemas.microsoft.com/office/drawing/2014/main" id="{00000000-0008-0000-0700-00007C010000}"/>
            </a:ext>
          </a:extLst>
        </xdr:cNvPr>
        <xdr:cNvSpPr/>
      </xdr:nvSpPr>
      <xdr:spPr>
        <a:xfrm>
          <a:off x="6921500" y="9234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94349</xdr:rowOff>
    </xdr:from>
    <xdr:ext cx="534377"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705111" y="9009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a:extLst>
            <a:ext uri="{FF2B5EF4-FFF2-40B4-BE49-F238E27FC236}">
              <a16:creationId xmlns:a16="http://schemas.microsoft.com/office/drawing/2014/main" id="{00000000-0008-0000-07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73086</xdr:rowOff>
    </xdr:from>
    <xdr:to>
      <xdr:col>54</xdr:col>
      <xdr:colOff>189865</xdr:colOff>
      <xdr:row>78</xdr:row>
      <xdr:rowOff>121193</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10475595" y="12417486"/>
          <a:ext cx="1270" cy="10768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125020</xdr:rowOff>
    </xdr:from>
    <xdr:ext cx="469744" cy="259045"/>
    <xdr:sp macro="" textlink="">
      <xdr:nvSpPr>
        <xdr:cNvPr id="404" name="商工費最小値テキスト">
          <a:extLst>
            <a:ext uri="{FF2B5EF4-FFF2-40B4-BE49-F238E27FC236}">
              <a16:creationId xmlns:a16="http://schemas.microsoft.com/office/drawing/2014/main" id="{00000000-0008-0000-0700-000094010000}"/>
            </a:ext>
          </a:extLst>
        </xdr:cNvPr>
        <xdr:cNvSpPr txBox="1"/>
      </xdr:nvSpPr>
      <xdr:spPr>
        <a:xfrm>
          <a:off x="10528300" y="13498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121193</xdr:rowOff>
    </xdr:from>
    <xdr:to>
      <xdr:col>55</xdr:col>
      <xdr:colOff>88900</xdr:colOff>
      <xdr:row>78</xdr:row>
      <xdr:rowOff>121193</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3494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71</xdr:row>
      <xdr:rowOff>19763</xdr:rowOff>
    </xdr:from>
    <xdr:ext cx="599010" cy="259045"/>
    <xdr:sp macro="" textlink="">
      <xdr:nvSpPr>
        <xdr:cNvPr id="406" name="商工費最大値テキスト">
          <a:extLst>
            <a:ext uri="{FF2B5EF4-FFF2-40B4-BE49-F238E27FC236}">
              <a16:creationId xmlns:a16="http://schemas.microsoft.com/office/drawing/2014/main" id="{00000000-0008-0000-0700-000096010000}"/>
            </a:ext>
          </a:extLst>
        </xdr:cNvPr>
        <xdr:cNvSpPr txBox="1"/>
      </xdr:nvSpPr>
      <xdr:spPr>
        <a:xfrm>
          <a:off x="10528300" y="12192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239,570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72</xdr:row>
      <xdr:rowOff>73086</xdr:rowOff>
    </xdr:from>
    <xdr:to>
      <xdr:col>55</xdr:col>
      <xdr:colOff>88900</xdr:colOff>
      <xdr:row>72</xdr:row>
      <xdr:rowOff>73086</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10388600" y="12417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74</xdr:row>
      <xdr:rowOff>155647</xdr:rowOff>
    </xdr:from>
    <xdr:to>
      <xdr:col>55</xdr:col>
      <xdr:colOff>0</xdr:colOff>
      <xdr:row>75</xdr:row>
      <xdr:rowOff>118426</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9639300" y="12842947"/>
          <a:ext cx="838200" cy="134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101764</xdr:rowOff>
    </xdr:from>
    <xdr:ext cx="534377" cy="259045"/>
    <xdr:sp macro="" textlink="">
      <xdr:nvSpPr>
        <xdr:cNvPr id="409" name="商工費平均値テキスト">
          <a:extLst>
            <a:ext uri="{FF2B5EF4-FFF2-40B4-BE49-F238E27FC236}">
              <a16:creationId xmlns:a16="http://schemas.microsoft.com/office/drawing/2014/main" id="{00000000-0008-0000-0700-000099010000}"/>
            </a:ext>
          </a:extLst>
        </xdr:cNvPr>
        <xdr:cNvSpPr txBox="1"/>
      </xdr:nvSpPr>
      <xdr:spPr>
        <a:xfrm>
          <a:off x="10528300" y="133034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123337</xdr:rowOff>
    </xdr:from>
    <xdr:to>
      <xdr:col>55</xdr:col>
      <xdr:colOff>50800</xdr:colOff>
      <xdr:row>78</xdr:row>
      <xdr:rowOff>53487</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10426700" y="13324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19996</xdr:rowOff>
    </xdr:from>
    <xdr:to>
      <xdr:col>50</xdr:col>
      <xdr:colOff>114300</xdr:colOff>
      <xdr:row>75</xdr:row>
      <xdr:rowOff>118426</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8750300" y="12878746"/>
          <a:ext cx="889000" cy="98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119176</xdr:rowOff>
    </xdr:from>
    <xdr:to>
      <xdr:col>50</xdr:col>
      <xdr:colOff>165100</xdr:colOff>
      <xdr:row>78</xdr:row>
      <xdr:rowOff>49326</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9588500" y="13320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40453</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372111" y="13413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19996</xdr:rowOff>
    </xdr:from>
    <xdr:to>
      <xdr:col>45</xdr:col>
      <xdr:colOff>177800</xdr:colOff>
      <xdr:row>76</xdr:row>
      <xdr:rowOff>60229</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7861300" y="12878746"/>
          <a:ext cx="889000" cy="211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112016</xdr:rowOff>
    </xdr:from>
    <xdr:to>
      <xdr:col>46</xdr:col>
      <xdr:colOff>38100</xdr:colOff>
      <xdr:row>78</xdr:row>
      <xdr:rowOff>42166</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8699500" y="13313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33293</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483111" y="13406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60229</xdr:rowOff>
    </xdr:from>
    <xdr:to>
      <xdr:col>41</xdr:col>
      <xdr:colOff>50800</xdr:colOff>
      <xdr:row>76</xdr:row>
      <xdr:rowOff>81297</xdr:rowOff>
    </xdr:to>
    <xdr:cxnSp macro="">
      <xdr:nvCxnSpPr>
        <xdr:cNvPr id="417" name="直線コネクタ 416">
          <a:extLst>
            <a:ext uri="{FF2B5EF4-FFF2-40B4-BE49-F238E27FC236}">
              <a16:creationId xmlns:a16="http://schemas.microsoft.com/office/drawing/2014/main" id="{00000000-0008-0000-0700-0000A1010000}"/>
            </a:ext>
          </a:extLst>
        </xdr:cNvPr>
        <xdr:cNvCxnSpPr/>
      </xdr:nvCxnSpPr>
      <xdr:spPr>
        <a:xfrm flipV="1">
          <a:off x="6972300" y="13090429"/>
          <a:ext cx="889000" cy="21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161348</xdr:rowOff>
    </xdr:from>
    <xdr:to>
      <xdr:col>41</xdr:col>
      <xdr:colOff>101600</xdr:colOff>
      <xdr:row>78</xdr:row>
      <xdr:rowOff>91498</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7810500" y="13362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82625</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594111" y="13455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1423</xdr:rowOff>
    </xdr:from>
    <xdr:to>
      <xdr:col>36</xdr:col>
      <xdr:colOff>165100</xdr:colOff>
      <xdr:row>78</xdr:row>
      <xdr:rowOff>103023</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6921500" y="13374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94150</xdr:rowOff>
    </xdr:from>
    <xdr:ext cx="534377"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05111" y="13467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104847</xdr:rowOff>
    </xdr:from>
    <xdr:to>
      <xdr:col>55</xdr:col>
      <xdr:colOff>50800</xdr:colOff>
      <xdr:row>75</xdr:row>
      <xdr:rowOff>34997</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10426700" y="12792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73</xdr:row>
      <xdr:rowOff>127724</xdr:rowOff>
    </xdr:from>
    <xdr:ext cx="599010" cy="259045"/>
    <xdr:sp macro="" textlink="">
      <xdr:nvSpPr>
        <xdr:cNvPr id="428" name="商工費該当値テキスト">
          <a:extLst>
            <a:ext uri="{FF2B5EF4-FFF2-40B4-BE49-F238E27FC236}">
              <a16:creationId xmlns:a16="http://schemas.microsoft.com/office/drawing/2014/main" id="{00000000-0008-0000-0700-0000AC010000}"/>
            </a:ext>
          </a:extLst>
        </xdr:cNvPr>
        <xdr:cNvSpPr txBox="1"/>
      </xdr:nvSpPr>
      <xdr:spPr>
        <a:xfrm>
          <a:off x="10528300" y="12643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67626</xdr:rowOff>
    </xdr:from>
    <xdr:to>
      <xdr:col>50</xdr:col>
      <xdr:colOff>165100</xdr:colOff>
      <xdr:row>75</xdr:row>
      <xdr:rowOff>169227</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9588500" y="1292637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74</xdr:row>
      <xdr:rowOff>14303</xdr:rowOff>
    </xdr:from>
    <xdr:ext cx="599010"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9339795" y="12701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140646</xdr:rowOff>
    </xdr:from>
    <xdr:to>
      <xdr:col>46</xdr:col>
      <xdr:colOff>38100</xdr:colOff>
      <xdr:row>75</xdr:row>
      <xdr:rowOff>70796</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8699500" y="12827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73</xdr:row>
      <xdr:rowOff>87323</xdr:rowOff>
    </xdr:from>
    <xdr:ext cx="599010"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8450795" y="12603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9429</xdr:rowOff>
    </xdr:from>
    <xdr:to>
      <xdr:col>41</xdr:col>
      <xdr:colOff>101600</xdr:colOff>
      <xdr:row>76</xdr:row>
      <xdr:rowOff>111029</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7810500" y="13039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127557</xdr:rowOff>
    </xdr:from>
    <xdr:ext cx="534377"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7594111" y="12814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30497</xdr:rowOff>
    </xdr:from>
    <xdr:to>
      <xdr:col>36</xdr:col>
      <xdr:colOff>165100</xdr:colOff>
      <xdr:row>76</xdr:row>
      <xdr:rowOff>132097</xdr:rowOff>
    </xdr:to>
    <xdr:sp macro="" textlink="">
      <xdr:nvSpPr>
        <xdr:cNvPr id="435" name="楕円 434">
          <a:extLst>
            <a:ext uri="{FF2B5EF4-FFF2-40B4-BE49-F238E27FC236}">
              <a16:creationId xmlns:a16="http://schemas.microsoft.com/office/drawing/2014/main" id="{00000000-0008-0000-0700-0000B3010000}"/>
            </a:ext>
          </a:extLst>
        </xdr:cNvPr>
        <xdr:cNvSpPr/>
      </xdr:nvSpPr>
      <xdr:spPr>
        <a:xfrm>
          <a:off x="6921500" y="13060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148624</xdr:rowOff>
    </xdr:from>
    <xdr:ext cx="534377"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705111" y="12835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139700</xdr:rowOff>
    </xdr:from>
    <xdr:to>
      <xdr:col>59</xdr:col>
      <xdr:colOff>50800</xdr:colOff>
      <xdr:row>99</xdr:row>
      <xdr:rowOff>139700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168927</xdr:rowOff>
    </xdr:from>
    <xdr:ext cx="248786"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355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25400</xdr:rowOff>
    </xdr:from>
    <xdr:to>
      <xdr:col>59</xdr:col>
      <xdr:colOff>50800</xdr:colOff>
      <xdr:row>98</xdr:row>
      <xdr:rowOff>25400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54627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82550</xdr:rowOff>
    </xdr:from>
    <xdr:to>
      <xdr:col>59</xdr:col>
      <xdr:colOff>50800</xdr:colOff>
      <xdr:row>96</xdr:row>
      <xdr:rowOff>82550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111777</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25400</xdr:rowOff>
    </xdr:from>
    <xdr:to>
      <xdr:col>59</xdr:col>
      <xdr:colOff>50800</xdr:colOff>
      <xdr:row>93</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54627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89</xdr:row>
      <xdr:rowOff>139700</xdr:rowOff>
    </xdr:from>
    <xdr:to>
      <xdr:col>59</xdr:col>
      <xdr:colOff>50800</xdr:colOff>
      <xdr:row>89</xdr:row>
      <xdr:rowOff>139700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88</xdr:row>
      <xdr:rowOff>168927</xdr:rowOff>
    </xdr:from>
    <xdr:ext cx="59541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08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土木費グラフ枠">
          <a:extLst>
            <a:ext uri="{FF2B5EF4-FFF2-40B4-BE49-F238E27FC236}">
              <a16:creationId xmlns:a16="http://schemas.microsoft.com/office/drawing/2014/main" id="{00000000-0008-0000-07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95847</xdr:rowOff>
    </xdr:from>
    <xdr:to>
      <xdr:col>54</xdr:col>
      <xdr:colOff>189865</xdr:colOff>
      <xdr:row>98</xdr:row>
      <xdr:rowOff>112173</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10475595" y="15526347"/>
          <a:ext cx="1270" cy="13879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116000</xdr:rowOff>
    </xdr:from>
    <xdr:ext cx="534377" cy="259045"/>
    <xdr:sp macro="" textlink="">
      <xdr:nvSpPr>
        <xdr:cNvPr id="465" name="土木費最小値テキスト">
          <a:extLst>
            <a:ext uri="{FF2B5EF4-FFF2-40B4-BE49-F238E27FC236}">
              <a16:creationId xmlns:a16="http://schemas.microsoft.com/office/drawing/2014/main" id="{00000000-0008-0000-0700-0000D1010000}"/>
            </a:ext>
          </a:extLst>
        </xdr:cNvPr>
        <xdr:cNvSpPr txBox="1"/>
      </xdr:nvSpPr>
      <xdr:spPr>
        <a:xfrm>
          <a:off x="10528300" y="16918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112173</xdr:rowOff>
    </xdr:from>
    <xdr:to>
      <xdr:col>55</xdr:col>
      <xdr:colOff>88900</xdr:colOff>
      <xdr:row>98</xdr:row>
      <xdr:rowOff>112173</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10388600" y="16914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42524</xdr:rowOff>
    </xdr:from>
    <xdr:ext cx="599010" cy="259045"/>
    <xdr:sp macro="" textlink="">
      <xdr:nvSpPr>
        <xdr:cNvPr id="467" name="土木費最大値テキスト">
          <a:extLst>
            <a:ext uri="{FF2B5EF4-FFF2-40B4-BE49-F238E27FC236}">
              <a16:creationId xmlns:a16="http://schemas.microsoft.com/office/drawing/2014/main" id="{00000000-0008-0000-0700-0000D3010000}"/>
            </a:ext>
          </a:extLst>
        </xdr:cNvPr>
        <xdr:cNvSpPr txBox="1"/>
      </xdr:nvSpPr>
      <xdr:spPr>
        <a:xfrm>
          <a:off x="10528300" y="15301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166,604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95847</xdr:rowOff>
    </xdr:from>
    <xdr:to>
      <xdr:col>55</xdr:col>
      <xdr:colOff>88900</xdr:colOff>
      <xdr:row>90</xdr:row>
      <xdr:rowOff>95847</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10388600" y="15526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40345</xdr:rowOff>
    </xdr:from>
    <xdr:to>
      <xdr:col>55</xdr:col>
      <xdr:colOff>0</xdr:colOff>
      <xdr:row>97</xdr:row>
      <xdr:rowOff>61158</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9639300" y="16499545"/>
          <a:ext cx="838200" cy="192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23680</xdr:rowOff>
    </xdr:from>
    <xdr:ext cx="534377" cy="259045"/>
    <xdr:sp macro="" textlink="">
      <xdr:nvSpPr>
        <xdr:cNvPr id="470" name="土木費平均値テキスト">
          <a:extLst>
            <a:ext uri="{FF2B5EF4-FFF2-40B4-BE49-F238E27FC236}">
              <a16:creationId xmlns:a16="http://schemas.microsoft.com/office/drawing/2014/main" id="{00000000-0008-0000-0700-0000D6010000}"/>
            </a:ext>
          </a:extLst>
        </xdr:cNvPr>
        <xdr:cNvSpPr txBox="1"/>
      </xdr:nvSpPr>
      <xdr:spPr>
        <a:xfrm>
          <a:off x="10528300" y="163114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803</xdr:rowOff>
    </xdr:from>
    <xdr:to>
      <xdr:col>55</xdr:col>
      <xdr:colOff>50800</xdr:colOff>
      <xdr:row>96</xdr:row>
      <xdr:rowOff>102403</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10426700" y="16460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40345</xdr:rowOff>
    </xdr:from>
    <xdr:to>
      <xdr:col>50</xdr:col>
      <xdr:colOff>114300</xdr:colOff>
      <xdr:row>96</xdr:row>
      <xdr:rowOff>146892</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flipV="1">
          <a:off x="8750300" y="16499545"/>
          <a:ext cx="889000" cy="106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156460</xdr:rowOff>
    </xdr:from>
    <xdr:to>
      <xdr:col>50</xdr:col>
      <xdr:colOff>165100</xdr:colOff>
      <xdr:row>96</xdr:row>
      <xdr:rowOff>86610</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9588500" y="16444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103137</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372111" y="16219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146892</xdr:rowOff>
    </xdr:from>
    <xdr:to>
      <xdr:col>45</xdr:col>
      <xdr:colOff>177800</xdr:colOff>
      <xdr:row>96</xdr:row>
      <xdr:rowOff>168875</xdr:rowOff>
    </xdr:to>
    <xdr:cxnSp macro="">
      <xdr:nvCxnSpPr>
        <xdr:cNvPr id="475" name="直線コネクタ 474">
          <a:extLst>
            <a:ext uri="{FF2B5EF4-FFF2-40B4-BE49-F238E27FC236}">
              <a16:creationId xmlns:a16="http://schemas.microsoft.com/office/drawing/2014/main" id="{00000000-0008-0000-0700-0000DB010000}"/>
            </a:ext>
          </a:extLst>
        </xdr:cNvPr>
        <xdr:cNvCxnSpPr/>
      </xdr:nvCxnSpPr>
      <xdr:spPr>
        <a:xfrm flipV="1">
          <a:off x="7861300" y="16606092"/>
          <a:ext cx="889000" cy="21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35083</xdr:rowOff>
    </xdr:from>
    <xdr:to>
      <xdr:col>46</xdr:col>
      <xdr:colOff>38100</xdr:colOff>
      <xdr:row>96</xdr:row>
      <xdr:rowOff>136683</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8699500" y="16494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153210</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483111" y="16269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168875</xdr:rowOff>
    </xdr:from>
    <xdr:to>
      <xdr:col>41</xdr:col>
      <xdr:colOff>50800</xdr:colOff>
      <xdr:row>97</xdr:row>
      <xdr:rowOff>7389</xdr:rowOff>
    </xdr:to>
    <xdr:cxnSp macro="">
      <xdr:nvCxnSpPr>
        <xdr:cNvPr id="478" name="直線コネクタ 477">
          <a:extLst>
            <a:ext uri="{FF2B5EF4-FFF2-40B4-BE49-F238E27FC236}">
              <a16:creationId xmlns:a16="http://schemas.microsoft.com/office/drawing/2014/main" id="{00000000-0008-0000-0700-0000DE010000}"/>
            </a:ext>
          </a:extLst>
        </xdr:cNvPr>
        <xdr:cNvCxnSpPr/>
      </xdr:nvCxnSpPr>
      <xdr:spPr>
        <a:xfrm flipV="1">
          <a:off x="6972300" y="16628075"/>
          <a:ext cx="889000" cy="9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85213</xdr:rowOff>
    </xdr:from>
    <xdr:to>
      <xdr:col>41</xdr:col>
      <xdr:colOff>101600</xdr:colOff>
      <xdr:row>97</xdr:row>
      <xdr:rowOff>15363</xdr:rowOff>
    </xdr:to>
    <xdr:sp macro="" textlink="">
      <xdr:nvSpPr>
        <xdr:cNvPr id="479" name="フローチャート: 判断 478">
          <a:extLst>
            <a:ext uri="{FF2B5EF4-FFF2-40B4-BE49-F238E27FC236}">
              <a16:creationId xmlns:a16="http://schemas.microsoft.com/office/drawing/2014/main" id="{00000000-0008-0000-0700-0000DF010000}"/>
            </a:ext>
          </a:extLst>
        </xdr:cNvPr>
        <xdr:cNvSpPr/>
      </xdr:nvSpPr>
      <xdr:spPr>
        <a:xfrm>
          <a:off x="7810500" y="16544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31890</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594111" y="16319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75622</xdr:rowOff>
    </xdr:from>
    <xdr:to>
      <xdr:col>36</xdr:col>
      <xdr:colOff>165100</xdr:colOff>
      <xdr:row>97</xdr:row>
      <xdr:rowOff>5772</xdr:rowOff>
    </xdr:to>
    <xdr:sp macro="" textlink="">
      <xdr:nvSpPr>
        <xdr:cNvPr id="481" name="フローチャート: 判断 480">
          <a:extLst>
            <a:ext uri="{FF2B5EF4-FFF2-40B4-BE49-F238E27FC236}">
              <a16:creationId xmlns:a16="http://schemas.microsoft.com/office/drawing/2014/main" id="{00000000-0008-0000-0700-0000E1010000}"/>
            </a:ext>
          </a:extLst>
        </xdr:cNvPr>
        <xdr:cNvSpPr/>
      </xdr:nvSpPr>
      <xdr:spPr>
        <a:xfrm>
          <a:off x="6921500" y="16534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22299</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05111" y="16310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10358</xdr:rowOff>
    </xdr:from>
    <xdr:to>
      <xdr:col>55</xdr:col>
      <xdr:colOff>50800</xdr:colOff>
      <xdr:row>97</xdr:row>
      <xdr:rowOff>111958</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10426700" y="16641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160235</xdr:rowOff>
    </xdr:from>
    <xdr:ext cx="534377" cy="259045"/>
    <xdr:sp macro="" textlink="">
      <xdr:nvSpPr>
        <xdr:cNvPr id="489" name="土木費該当値テキスト">
          <a:extLst>
            <a:ext uri="{FF2B5EF4-FFF2-40B4-BE49-F238E27FC236}">
              <a16:creationId xmlns:a16="http://schemas.microsoft.com/office/drawing/2014/main" id="{00000000-0008-0000-0700-0000E9010000}"/>
            </a:ext>
          </a:extLst>
        </xdr:cNvPr>
        <xdr:cNvSpPr txBox="1"/>
      </xdr:nvSpPr>
      <xdr:spPr>
        <a:xfrm>
          <a:off x="10528300" y="16619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160995</xdr:rowOff>
    </xdr:from>
    <xdr:to>
      <xdr:col>50</xdr:col>
      <xdr:colOff>165100</xdr:colOff>
      <xdr:row>96</xdr:row>
      <xdr:rowOff>91145</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9588500" y="16448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82272</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9372111" y="16541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96092</xdr:rowOff>
    </xdr:from>
    <xdr:to>
      <xdr:col>46</xdr:col>
      <xdr:colOff>38100</xdr:colOff>
      <xdr:row>97</xdr:row>
      <xdr:rowOff>26242</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8699500" y="16555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17369</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8483111" y="16648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118075</xdr:rowOff>
    </xdr:from>
    <xdr:to>
      <xdr:col>41</xdr:col>
      <xdr:colOff>101600</xdr:colOff>
      <xdr:row>97</xdr:row>
      <xdr:rowOff>48225</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7810500" y="16577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39352</xdr:rowOff>
    </xdr:from>
    <xdr:ext cx="534377"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7594111" y="16670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128039</xdr:rowOff>
    </xdr:from>
    <xdr:to>
      <xdr:col>36</xdr:col>
      <xdr:colOff>165100</xdr:colOff>
      <xdr:row>97</xdr:row>
      <xdr:rowOff>58189</xdr:rowOff>
    </xdr:to>
    <xdr:sp macro="" textlink="">
      <xdr:nvSpPr>
        <xdr:cNvPr id="496" name="楕円 495">
          <a:extLst>
            <a:ext uri="{FF2B5EF4-FFF2-40B4-BE49-F238E27FC236}">
              <a16:creationId xmlns:a16="http://schemas.microsoft.com/office/drawing/2014/main" id="{00000000-0008-0000-0700-0000F0010000}"/>
            </a:ext>
          </a:extLst>
        </xdr:cNvPr>
        <xdr:cNvSpPr/>
      </xdr:nvSpPr>
      <xdr:spPr>
        <a:xfrm>
          <a:off x="6921500" y="16587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49316</xdr:rowOff>
    </xdr:from>
    <xdr:ext cx="534377"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6705111" y="16679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7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7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消防費グラフ枠">
          <a:extLst>
            <a:ext uri="{FF2B5EF4-FFF2-40B4-BE49-F238E27FC236}">
              <a16:creationId xmlns:a16="http://schemas.microsoft.com/office/drawing/2014/main" id="{00000000-0008-0000-0700-000008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32848</xdr:rowOff>
    </xdr:from>
    <xdr:to>
      <xdr:col>85</xdr:col>
      <xdr:colOff>126364</xdr:colOff>
      <xdr:row>38</xdr:row>
      <xdr:rowOff>16104</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6317595" y="5347798"/>
          <a:ext cx="1269" cy="1183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19931</xdr:rowOff>
    </xdr:from>
    <xdr:ext cx="534377" cy="259045"/>
    <xdr:sp macro="" textlink="">
      <xdr:nvSpPr>
        <xdr:cNvPr id="522" name="消防費最小値テキスト">
          <a:extLst>
            <a:ext uri="{FF2B5EF4-FFF2-40B4-BE49-F238E27FC236}">
              <a16:creationId xmlns:a16="http://schemas.microsoft.com/office/drawing/2014/main" id="{00000000-0008-0000-0700-00000A020000}"/>
            </a:ext>
          </a:extLst>
        </xdr:cNvPr>
        <xdr:cNvSpPr txBox="1"/>
      </xdr:nvSpPr>
      <xdr:spPr>
        <a:xfrm>
          <a:off x="16370300" y="6535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16104</xdr:rowOff>
    </xdr:from>
    <xdr:to>
      <xdr:col>86</xdr:col>
      <xdr:colOff>25400</xdr:colOff>
      <xdr:row>38</xdr:row>
      <xdr:rowOff>16104</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6230600" y="6531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150975</xdr:rowOff>
    </xdr:from>
    <xdr:ext cx="534377" cy="259045"/>
    <xdr:sp macro="" textlink="">
      <xdr:nvSpPr>
        <xdr:cNvPr id="524" name="消防費最大値テキスト">
          <a:extLst>
            <a:ext uri="{FF2B5EF4-FFF2-40B4-BE49-F238E27FC236}">
              <a16:creationId xmlns:a16="http://schemas.microsoft.com/office/drawing/2014/main" id="{00000000-0008-0000-0700-00000C020000}"/>
            </a:ext>
          </a:extLst>
        </xdr:cNvPr>
        <xdr:cNvSpPr txBox="1"/>
      </xdr:nvSpPr>
      <xdr:spPr>
        <a:xfrm>
          <a:off x="16370300" y="5123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72,609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32848</xdr:rowOff>
    </xdr:from>
    <xdr:to>
      <xdr:col>86</xdr:col>
      <xdr:colOff>25400</xdr:colOff>
      <xdr:row>31</xdr:row>
      <xdr:rowOff>32848</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6230600" y="5347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3454</xdr:rowOff>
    </xdr:from>
    <xdr:to>
      <xdr:col>85</xdr:col>
      <xdr:colOff>127000</xdr:colOff>
      <xdr:row>37</xdr:row>
      <xdr:rowOff>43174</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5481300" y="6347104"/>
          <a:ext cx="838200" cy="39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35367</xdr:rowOff>
    </xdr:from>
    <xdr:ext cx="534377" cy="259045"/>
    <xdr:sp macro="" textlink="">
      <xdr:nvSpPr>
        <xdr:cNvPr id="527" name="消防費平均値テキスト">
          <a:extLst>
            <a:ext uri="{FF2B5EF4-FFF2-40B4-BE49-F238E27FC236}">
              <a16:creationId xmlns:a16="http://schemas.microsoft.com/office/drawing/2014/main" id="{00000000-0008-0000-0700-00000F020000}"/>
            </a:ext>
          </a:extLst>
        </xdr:cNvPr>
        <xdr:cNvSpPr txBox="1"/>
      </xdr:nvSpPr>
      <xdr:spPr>
        <a:xfrm>
          <a:off x="16370300" y="60361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12490</xdr:rowOff>
    </xdr:from>
    <xdr:to>
      <xdr:col>85</xdr:col>
      <xdr:colOff>177800</xdr:colOff>
      <xdr:row>36</xdr:row>
      <xdr:rowOff>114090</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6268700" y="6184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2597</xdr:rowOff>
    </xdr:from>
    <xdr:to>
      <xdr:col>81</xdr:col>
      <xdr:colOff>50800</xdr:colOff>
      <xdr:row>37</xdr:row>
      <xdr:rowOff>43174</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a:off x="14592300" y="6346247"/>
          <a:ext cx="889000" cy="40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166967</xdr:rowOff>
    </xdr:from>
    <xdr:to>
      <xdr:col>81</xdr:col>
      <xdr:colOff>101600</xdr:colOff>
      <xdr:row>36</xdr:row>
      <xdr:rowOff>97117</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5430500" y="6167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113644</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14111" y="5942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127165</xdr:rowOff>
    </xdr:from>
    <xdr:to>
      <xdr:col>76</xdr:col>
      <xdr:colOff>114300</xdr:colOff>
      <xdr:row>37</xdr:row>
      <xdr:rowOff>2597</xdr:rowOff>
    </xdr:to>
    <xdr:cxnSp macro="">
      <xdr:nvCxnSpPr>
        <xdr:cNvPr id="532" name="直線コネクタ 531">
          <a:extLst>
            <a:ext uri="{FF2B5EF4-FFF2-40B4-BE49-F238E27FC236}">
              <a16:creationId xmlns:a16="http://schemas.microsoft.com/office/drawing/2014/main" id="{00000000-0008-0000-0700-000014020000}"/>
            </a:ext>
          </a:extLst>
        </xdr:cNvPr>
        <xdr:cNvCxnSpPr/>
      </xdr:nvCxnSpPr>
      <xdr:spPr>
        <a:xfrm>
          <a:off x="13703300" y="6299365"/>
          <a:ext cx="889000" cy="46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156737</xdr:rowOff>
    </xdr:from>
    <xdr:to>
      <xdr:col>76</xdr:col>
      <xdr:colOff>165100</xdr:colOff>
      <xdr:row>36</xdr:row>
      <xdr:rowOff>86887</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4541500" y="615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103414</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325111" y="5932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127165</xdr:rowOff>
    </xdr:from>
    <xdr:to>
      <xdr:col>71</xdr:col>
      <xdr:colOff>177800</xdr:colOff>
      <xdr:row>37</xdr:row>
      <xdr:rowOff>35573</xdr:rowOff>
    </xdr:to>
    <xdr:cxnSp macro="">
      <xdr:nvCxnSpPr>
        <xdr:cNvPr id="535" name="直線コネクタ 534">
          <a:extLst>
            <a:ext uri="{FF2B5EF4-FFF2-40B4-BE49-F238E27FC236}">
              <a16:creationId xmlns:a16="http://schemas.microsoft.com/office/drawing/2014/main" id="{00000000-0008-0000-0700-000017020000}"/>
            </a:ext>
          </a:extLst>
        </xdr:cNvPr>
        <xdr:cNvCxnSpPr/>
      </xdr:nvCxnSpPr>
      <xdr:spPr>
        <a:xfrm flipV="1">
          <a:off x="12814300" y="6299365"/>
          <a:ext cx="889000" cy="79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33388</xdr:rowOff>
    </xdr:from>
    <xdr:to>
      <xdr:col>72</xdr:col>
      <xdr:colOff>38100</xdr:colOff>
      <xdr:row>36</xdr:row>
      <xdr:rowOff>134988</xdr:rowOff>
    </xdr:to>
    <xdr:sp macro="" textlink="">
      <xdr:nvSpPr>
        <xdr:cNvPr id="536" name="フローチャート: 判断 535">
          <a:extLst>
            <a:ext uri="{FF2B5EF4-FFF2-40B4-BE49-F238E27FC236}">
              <a16:creationId xmlns:a16="http://schemas.microsoft.com/office/drawing/2014/main" id="{00000000-0008-0000-0700-000018020000}"/>
            </a:ext>
          </a:extLst>
        </xdr:cNvPr>
        <xdr:cNvSpPr/>
      </xdr:nvSpPr>
      <xdr:spPr>
        <a:xfrm>
          <a:off x="13652500" y="620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151515</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436111" y="5980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37274</xdr:rowOff>
    </xdr:from>
    <xdr:to>
      <xdr:col>67</xdr:col>
      <xdr:colOff>101600</xdr:colOff>
      <xdr:row>36</xdr:row>
      <xdr:rowOff>138874</xdr:rowOff>
    </xdr:to>
    <xdr:sp macro="" textlink="">
      <xdr:nvSpPr>
        <xdr:cNvPr id="538" name="フローチャート: 判断 537">
          <a:extLst>
            <a:ext uri="{FF2B5EF4-FFF2-40B4-BE49-F238E27FC236}">
              <a16:creationId xmlns:a16="http://schemas.microsoft.com/office/drawing/2014/main" id="{00000000-0008-0000-0700-00001A020000}"/>
            </a:ext>
          </a:extLst>
        </xdr:cNvPr>
        <xdr:cNvSpPr/>
      </xdr:nvSpPr>
      <xdr:spPr>
        <a:xfrm>
          <a:off x="12763500" y="620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155401</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547111" y="5984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124104</xdr:rowOff>
    </xdr:from>
    <xdr:to>
      <xdr:col>85</xdr:col>
      <xdr:colOff>177800</xdr:colOff>
      <xdr:row>37</xdr:row>
      <xdr:rowOff>54254</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6268700" y="6296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102531</xdr:rowOff>
    </xdr:from>
    <xdr:ext cx="534377" cy="259045"/>
    <xdr:sp macro="" textlink="">
      <xdr:nvSpPr>
        <xdr:cNvPr id="546" name="消防費該当値テキスト">
          <a:extLst>
            <a:ext uri="{FF2B5EF4-FFF2-40B4-BE49-F238E27FC236}">
              <a16:creationId xmlns:a16="http://schemas.microsoft.com/office/drawing/2014/main" id="{00000000-0008-0000-0700-000022020000}"/>
            </a:ext>
          </a:extLst>
        </xdr:cNvPr>
        <xdr:cNvSpPr txBox="1"/>
      </xdr:nvSpPr>
      <xdr:spPr>
        <a:xfrm>
          <a:off x="16370300" y="6274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163824</xdr:rowOff>
    </xdr:from>
    <xdr:to>
      <xdr:col>81</xdr:col>
      <xdr:colOff>101600</xdr:colOff>
      <xdr:row>37</xdr:row>
      <xdr:rowOff>93974</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5430500" y="6336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85101</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5214111" y="6428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123247</xdr:rowOff>
    </xdr:from>
    <xdr:to>
      <xdr:col>76</xdr:col>
      <xdr:colOff>165100</xdr:colOff>
      <xdr:row>37</xdr:row>
      <xdr:rowOff>53397</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4541500" y="6295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44524</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4325111" y="6388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76365</xdr:rowOff>
    </xdr:from>
    <xdr:to>
      <xdr:col>72</xdr:col>
      <xdr:colOff>38100</xdr:colOff>
      <xdr:row>37</xdr:row>
      <xdr:rowOff>6515</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3652500" y="6248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169092</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3436111" y="6341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156223</xdr:rowOff>
    </xdr:from>
    <xdr:to>
      <xdr:col>67</xdr:col>
      <xdr:colOff>101600</xdr:colOff>
      <xdr:row>37</xdr:row>
      <xdr:rowOff>86373</xdr:rowOff>
    </xdr:to>
    <xdr:sp macro="" textlink="">
      <xdr:nvSpPr>
        <xdr:cNvPr id="553" name="楕円 552">
          <a:extLst>
            <a:ext uri="{FF2B5EF4-FFF2-40B4-BE49-F238E27FC236}">
              <a16:creationId xmlns:a16="http://schemas.microsoft.com/office/drawing/2014/main" id="{00000000-0008-0000-0700-000029020000}"/>
            </a:ext>
          </a:extLst>
        </xdr:cNvPr>
        <xdr:cNvSpPr/>
      </xdr:nvSpPr>
      <xdr:spPr>
        <a:xfrm>
          <a:off x="12763500" y="6328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77500</xdr:rowOff>
    </xdr:from>
    <xdr:ext cx="534377"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547111" y="6421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8" name="教育費グラフ枠">
          <a:extLst>
            <a:ext uri="{FF2B5EF4-FFF2-40B4-BE49-F238E27FC236}">
              <a16:creationId xmlns:a16="http://schemas.microsoft.com/office/drawing/2014/main" id="{00000000-0008-0000-0700-000042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62395</xdr:rowOff>
    </xdr:from>
    <xdr:to>
      <xdr:col>85</xdr:col>
      <xdr:colOff>126364</xdr:colOff>
      <xdr:row>59</xdr:row>
      <xdr:rowOff>72301</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6317595" y="8634895"/>
          <a:ext cx="1269" cy="15529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76128</xdr:rowOff>
    </xdr:from>
    <xdr:ext cx="534377" cy="259045"/>
    <xdr:sp macro="" textlink="">
      <xdr:nvSpPr>
        <xdr:cNvPr id="580" name="教育費最小値テキスト">
          <a:extLst>
            <a:ext uri="{FF2B5EF4-FFF2-40B4-BE49-F238E27FC236}">
              <a16:creationId xmlns:a16="http://schemas.microsoft.com/office/drawing/2014/main" id="{00000000-0008-0000-0700-000044020000}"/>
            </a:ext>
          </a:extLst>
        </xdr:cNvPr>
        <xdr:cNvSpPr txBox="1"/>
      </xdr:nvSpPr>
      <xdr:spPr>
        <a:xfrm>
          <a:off x="16370300" y="10191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72301</xdr:rowOff>
    </xdr:from>
    <xdr:to>
      <xdr:col>86</xdr:col>
      <xdr:colOff>25400</xdr:colOff>
      <xdr:row>59</xdr:row>
      <xdr:rowOff>72301</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6230600" y="10187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9072</xdr:rowOff>
    </xdr:from>
    <xdr:ext cx="599010" cy="259045"/>
    <xdr:sp macro="" textlink="">
      <xdr:nvSpPr>
        <xdr:cNvPr id="582" name="教育費最大値テキスト">
          <a:extLst>
            <a:ext uri="{FF2B5EF4-FFF2-40B4-BE49-F238E27FC236}">
              <a16:creationId xmlns:a16="http://schemas.microsoft.com/office/drawing/2014/main" id="{00000000-0008-0000-0700-000046020000}"/>
            </a:ext>
          </a:extLst>
        </xdr:cNvPr>
        <xdr:cNvSpPr txBox="1"/>
      </xdr:nvSpPr>
      <xdr:spPr>
        <a:xfrm>
          <a:off x="16370300" y="8410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150,087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62395</xdr:rowOff>
    </xdr:from>
    <xdr:to>
      <xdr:col>86</xdr:col>
      <xdr:colOff>25400</xdr:colOff>
      <xdr:row>50</xdr:row>
      <xdr:rowOff>62395</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6230600" y="8634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41034</xdr:rowOff>
    </xdr:from>
    <xdr:to>
      <xdr:col>85</xdr:col>
      <xdr:colOff>127000</xdr:colOff>
      <xdr:row>56</xdr:row>
      <xdr:rowOff>74523</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5481300" y="9642234"/>
          <a:ext cx="838200" cy="33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51160</xdr:rowOff>
    </xdr:from>
    <xdr:ext cx="534377" cy="259045"/>
    <xdr:sp macro="" textlink="">
      <xdr:nvSpPr>
        <xdr:cNvPr id="585" name="教育費平均値テキスト">
          <a:extLst>
            <a:ext uri="{FF2B5EF4-FFF2-40B4-BE49-F238E27FC236}">
              <a16:creationId xmlns:a16="http://schemas.microsoft.com/office/drawing/2014/main" id="{00000000-0008-0000-0700-000049020000}"/>
            </a:ext>
          </a:extLst>
        </xdr:cNvPr>
        <xdr:cNvSpPr txBox="1"/>
      </xdr:nvSpPr>
      <xdr:spPr>
        <a:xfrm>
          <a:off x="16370300" y="96523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72733</xdr:rowOff>
    </xdr:from>
    <xdr:to>
      <xdr:col>85</xdr:col>
      <xdr:colOff>177800</xdr:colOff>
      <xdr:row>57</xdr:row>
      <xdr:rowOff>2883</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6268700" y="9673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74523</xdr:rowOff>
    </xdr:from>
    <xdr:to>
      <xdr:col>81</xdr:col>
      <xdr:colOff>50800</xdr:colOff>
      <xdr:row>56</xdr:row>
      <xdr:rowOff>84951</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4592300" y="9675723"/>
          <a:ext cx="889000" cy="10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53708</xdr:rowOff>
    </xdr:from>
    <xdr:to>
      <xdr:col>81</xdr:col>
      <xdr:colOff>101600</xdr:colOff>
      <xdr:row>56</xdr:row>
      <xdr:rowOff>155308</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5430500" y="9654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146435</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14111" y="9747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84951</xdr:rowOff>
    </xdr:from>
    <xdr:to>
      <xdr:col>76</xdr:col>
      <xdr:colOff>114300</xdr:colOff>
      <xdr:row>56</xdr:row>
      <xdr:rowOff>139205</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3703300" y="9686151"/>
          <a:ext cx="889000" cy="54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161074</xdr:rowOff>
    </xdr:from>
    <xdr:to>
      <xdr:col>76</xdr:col>
      <xdr:colOff>165100</xdr:colOff>
      <xdr:row>56</xdr:row>
      <xdr:rowOff>91224</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4541500" y="9590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107751</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325111" y="9366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139205</xdr:rowOff>
    </xdr:from>
    <xdr:to>
      <xdr:col>71</xdr:col>
      <xdr:colOff>177800</xdr:colOff>
      <xdr:row>56</xdr:row>
      <xdr:rowOff>161468</xdr:rowOff>
    </xdr:to>
    <xdr:cxnSp macro="">
      <xdr:nvCxnSpPr>
        <xdr:cNvPr id="593" name="直線コネクタ 592">
          <a:extLst>
            <a:ext uri="{FF2B5EF4-FFF2-40B4-BE49-F238E27FC236}">
              <a16:creationId xmlns:a16="http://schemas.microsoft.com/office/drawing/2014/main" id="{00000000-0008-0000-0700-000051020000}"/>
            </a:ext>
          </a:extLst>
        </xdr:cNvPr>
        <xdr:cNvCxnSpPr/>
      </xdr:nvCxnSpPr>
      <xdr:spPr>
        <a:xfrm flipV="1">
          <a:off x="12814300" y="9740405"/>
          <a:ext cx="889000" cy="22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42659</xdr:rowOff>
    </xdr:from>
    <xdr:to>
      <xdr:col>72</xdr:col>
      <xdr:colOff>38100</xdr:colOff>
      <xdr:row>56</xdr:row>
      <xdr:rowOff>144259</xdr:rowOff>
    </xdr:to>
    <xdr:sp macro="" textlink="">
      <xdr:nvSpPr>
        <xdr:cNvPr id="594" name="フローチャート: 判断 593">
          <a:extLst>
            <a:ext uri="{FF2B5EF4-FFF2-40B4-BE49-F238E27FC236}">
              <a16:creationId xmlns:a16="http://schemas.microsoft.com/office/drawing/2014/main" id="{00000000-0008-0000-0700-000052020000}"/>
            </a:ext>
          </a:extLst>
        </xdr:cNvPr>
        <xdr:cNvSpPr/>
      </xdr:nvSpPr>
      <xdr:spPr>
        <a:xfrm>
          <a:off x="13652500" y="9643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160786</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436111" y="9419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128918</xdr:rowOff>
    </xdr:from>
    <xdr:to>
      <xdr:col>67</xdr:col>
      <xdr:colOff>101600</xdr:colOff>
      <xdr:row>57</xdr:row>
      <xdr:rowOff>59068</xdr:rowOff>
    </xdr:to>
    <xdr:sp macro="" textlink="">
      <xdr:nvSpPr>
        <xdr:cNvPr id="596" name="フローチャート: 判断 595">
          <a:extLst>
            <a:ext uri="{FF2B5EF4-FFF2-40B4-BE49-F238E27FC236}">
              <a16:creationId xmlns:a16="http://schemas.microsoft.com/office/drawing/2014/main" id="{00000000-0008-0000-0700-000054020000}"/>
            </a:ext>
          </a:extLst>
        </xdr:cNvPr>
        <xdr:cNvSpPr/>
      </xdr:nvSpPr>
      <xdr:spPr>
        <a:xfrm>
          <a:off x="12763500" y="9730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50195</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547111" y="9822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161684</xdr:rowOff>
    </xdr:from>
    <xdr:to>
      <xdr:col>85</xdr:col>
      <xdr:colOff>177800</xdr:colOff>
      <xdr:row>56</xdr:row>
      <xdr:rowOff>91834</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6268700" y="9591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13111</xdr:rowOff>
    </xdr:from>
    <xdr:ext cx="534377" cy="259045"/>
    <xdr:sp macro="" textlink="">
      <xdr:nvSpPr>
        <xdr:cNvPr id="604" name="教育費該当値テキスト">
          <a:extLst>
            <a:ext uri="{FF2B5EF4-FFF2-40B4-BE49-F238E27FC236}">
              <a16:creationId xmlns:a16="http://schemas.microsoft.com/office/drawing/2014/main" id="{00000000-0008-0000-0700-00005C020000}"/>
            </a:ext>
          </a:extLst>
        </xdr:cNvPr>
        <xdr:cNvSpPr txBox="1"/>
      </xdr:nvSpPr>
      <xdr:spPr>
        <a:xfrm>
          <a:off x="16370300" y="9442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23723</xdr:rowOff>
    </xdr:from>
    <xdr:to>
      <xdr:col>81</xdr:col>
      <xdr:colOff>101600</xdr:colOff>
      <xdr:row>56</xdr:row>
      <xdr:rowOff>125323</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5430500" y="9624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141850</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5214111" y="9400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34151</xdr:rowOff>
    </xdr:from>
    <xdr:to>
      <xdr:col>76</xdr:col>
      <xdr:colOff>165100</xdr:colOff>
      <xdr:row>56</xdr:row>
      <xdr:rowOff>135751</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4541500" y="9635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126878</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4325111" y="9728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88405</xdr:rowOff>
    </xdr:from>
    <xdr:to>
      <xdr:col>72</xdr:col>
      <xdr:colOff>38100</xdr:colOff>
      <xdr:row>57</xdr:row>
      <xdr:rowOff>18555</xdr:rowOff>
    </xdr:to>
    <xdr:sp macro="" textlink="">
      <xdr:nvSpPr>
        <xdr:cNvPr id="609" name="楕円 608">
          <a:extLst>
            <a:ext uri="{FF2B5EF4-FFF2-40B4-BE49-F238E27FC236}">
              <a16:creationId xmlns:a16="http://schemas.microsoft.com/office/drawing/2014/main" id="{00000000-0008-0000-0700-000061020000}"/>
            </a:ext>
          </a:extLst>
        </xdr:cNvPr>
        <xdr:cNvSpPr/>
      </xdr:nvSpPr>
      <xdr:spPr>
        <a:xfrm>
          <a:off x="13652500" y="9689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9682</xdr:rowOff>
    </xdr:from>
    <xdr:ext cx="534377"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3436111" y="9782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110668</xdr:rowOff>
    </xdr:from>
    <xdr:to>
      <xdr:col>67</xdr:col>
      <xdr:colOff>101600</xdr:colOff>
      <xdr:row>57</xdr:row>
      <xdr:rowOff>40818</xdr:rowOff>
    </xdr:to>
    <xdr:sp macro="" textlink="">
      <xdr:nvSpPr>
        <xdr:cNvPr id="611" name="楕円 610">
          <a:extLst>
            <a:ext uri="{FF2B5EF4-FFF2-40B4-BE49-F238E27FC236}">
              <a16:creationId xmlns:a16="http://schemas.microsoft.com/office/drawing/2014/main" id="{00000000-0008-0000-0700-000063020000}"/>
            </a:ext>
          </a:extLst>
        </xdr:cNvPr>
        <xdr:cNvSpPr/>
      </xdr:nvSpPr>
      <xdr:spPr>
        <a:xfrm>
          <a:off x="12763500" y="9711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57345</xdr:rowOff>
    </xdr:from>
    <xdr:ext cx="534377"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547111" y="9487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7" name="災害復旧費グラフ枠">
          <a:extLst>
            <a:ext uri="{FF2B5EF4-FFF2-40B4-BE49-F238E27FC236}">
              <a16:creationId xmlns:a16="http://schemas.microsoft.com/office/drawing/2014/main" id="{00000000-0008-0000-0700-00007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29874</xdr:rowOff>
    </xdr:from>
    <xdr:to>
      <xdr:col>85</xdr:col>
      <xdr:colOff>126364</xdr:colOff>
      <xdr:row>79</xdr:row>
      <xdr:rowOff>98879</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flipV="1">
          <a:off x="16317595" y="12202824"/>
          <a:ext cx="1269" cy="1440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9" name="災害復旧費最小値テキスト">
          <a:extLst>
            <a:ext uri="{FF2B5EF4-FFF2-40B4-BE49-F238E27FC236}">
              <a16:creationId xmlns:a16="http://schemas.microsoft.com/office/drawing/2014/main" id="{00000000-0008-0000-0700-00007F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148001</xdr:rowOff>
    </xdr:from>
    <xdr:ext cx="534377" cy="259045"/>
    <xdr:sp macro="" textlink="">
      <xdr:nvSpPr>
        <xdr:cNvPr id="641" name="災害復旧費最大値テキスト">
          <a:extLst>
            <a:ext uri="{FF2B5EF4-FFF2-40B4-BE49-F238E27FC236}">
              <a16:creationId xmlns:a16="http://schemas.microsoft.com/office/drawing/2014/main" id="{00000000-0008-0000-0700-000081020000}"/>
            </a:ext>
          </a:extLst>
        </xdr:cNvPr>
        <xdr:cNvSpPr txBox="1"/>
      </xdr:nvSpPr>
      <xdr:spPr>
        <a:xfrm>
          <a:off x="16370300" y="11978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88,226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29874</xdr:rowOff>
    </xdr:from>
    <xdr:to>
      <xdr:col>86</xdr:col>
      <xdr:colOff>25400</xdr:colOff>
      <xdr:row>71</xdr:row>
      <xdr:rowOff>29874</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6230600" y="12202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65454</xdr:rowOff>
    </xdr:from>
    <xdr:to>
      <xdr:col>85</xdr:col>
      <xdr:colOff>127000</xdr:colOff>
      <xdr:row>77</xdr:row>
      <xdr:rowOff>96265</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5481300" y="12924204"/>
          <a:ext cx="838200" cy="373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53497</xdr:rowOff>
    </xdr:from>
    <xdr:ext cx="469744" cy="259045"/>
    <xdr:sp macro="" textlink="">
      <xdr:nvSpPr>
        <xdr:cNvPr id="644" name="災害復旧費平均値テキスト">
          <a:extLst>
            <a:ext uri="{FF2B5EF4-FFF2-40B4-BE49-F238E27FC236}">
              <a16:creationId xmlns:a16="http://schemas.microsoft.com/office/drawing/2014/main" id="{00000000-0008-0000-0700-000084020000}"/>
            </a:ext>
          </a:extLst>
        </xdr:cNvPr>
        <xdr:cNvSpPr txBox="1"/>
      </xdr:nvSpPr>
      <xdr:spPr>
        <a:xfrm>
          <a:off x="16370300" y="134265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75070</xdr:rowOff>
    </xdr:from>
    <xdr:to>
      <xdr:col>85</xdr:col>
      <xdr:colOff>177800</xdr:colOff>
      <xdr:row>79</xdr:row>
      <xdr:rowOff>5220</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6268700" y="1344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65454</xdr:rowOff>
    </xdr:from>
    <xdr:to>
      <xdr:col>81</xdr:col>
      <xdr:colOff>50800</xdr:colOff>
      <xdr:row>75</xdr:row>
      <xdr:rowOff>166495</xdr:rowOff>
    </xdr:to>
    <xdr:cxnSp macro="">
      <xdr:nvCxnSpPr>
        <xdr:cNvPr id="646" name="直線コネクタ 645">
          <a:extLst>
            <a:ext uri="{FF2B5EF4-FFF2-40B4-BE49-F238E27FC236}">
              <a16:creationId xmlns:a16="http://schemas.microsoft.com/office/drawing/2014/main" id="{00000000-0008-0000-0700-000086020000}"/>
            </a:ext>
          </a:extLst>
        </xdr:cNvPr>
        <xdr:cNvCxnSpPr/>
      </xdr:nvCxnSpPr>
      <xdr:spPr>
        <a:xfrm flipV="1">
          <a:off x="14592300" y="12924204"/>
          <a:ext cx="889000" cy="101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55198</xdr:rowOff>
    </xdr:from>
    <xdr:to>
      <xdr:col>81</xdr:col>
      <xdr:colOff>101600</xdr:colOff>
      <xdr:row>78</xdr:row>
      <xdr:rowOff>156798</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5430500" y="13428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147925</xdr:rowOff>
    </xdr:from>
    <xdr:ext cx="534377"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14111" y="13521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166495</xdr:rowOff>
    </xdr:from>
    <xdr:to>
      <xdr:col>76</xdr:col>
      <xdr:colOff>114300</xdr:colOff>
      <xdr:row>78</xdr:row>
      <xdr:rowOff>29907</xdr:rowOff>
    </xdr:to>
    <xdr:cxnSp macro="">
      <xdr:nvCxnSpPr>
        <xdr:cNvPr id="649" name="直線コネクタ 648">
          <a:extLst>
            <a:ext uri="{FF2B5EF4-FFF2-40B4-BE49-F238E27FC236}">
              <a16:creationId xmlns:a16="http://schemas.microsoft.com/office/drawing/2014/main" id="{00000000-0008-0000-0700-000089020000}"/>
            </a:ext>
          </a:extLst>
        </xdr:cNvPr>
        <xdr:cNvCxnSpPr/>
      </xdr:nvCxnSpPr>
      <xdr:spPr>
        <a:xfrm flipV="1">
          <a:off x="13703300" y="13025245"/>
          <a:ext cx="889000" cy="377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69143</xdr:rowOff>
    </xdr:from>
    <xdr:to>
      <xdr:col>76</xdr:col>
      <xdr:colOff>165100</xdr:colOff>
      <xdr:row>78</xdr:row>
      <xdr:rowOff>170743</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4541500" y="13442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161870</xdr:rowOff>
    </xdr:from>
    <xdr:ext cx="469744"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357428" y="13534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29907</xdr:rowOff>
    </xdr:from>
    <xdr:to>
      <xdr:col>71</xdr:col>
      <xdr:colOff>177800</xdr:colOff>
      <xdr:row>79</xdr:row>
      <xdr:rowOff>33417</xdr:rowOff>
    </xdr:to>
    <xdr:cxnSp macro="">
      <xdr:nvCxnSpPr>
        <xdr:cNvPr id="652" name="直線コネクタ 651">
          <a:extLst>
            <a:ext uri="{FF2B5EF4-FFF2-40B4-BE49-F238E27FC236}">
              <a16:creationId xmlns:a16="http://schemas.microsoft.com/office/drawing/2014/main" id="{00000000-0008-0000-0700-00008C020000}"/>
            </a:ext>
          </a:extLst>
        </xdr:cNvPr>
        <xdr:cNvCxnSpPr/>
      </xdr:nvCxnSpPr>
      <xdr:spPr>
        <a:xfrm flipV="1">
          <a:off x="12814300" y="13403007"/>
          <a:ext cx="889000" cy="174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54333</xdr:rowOff>
    </xdr:from>
    <xdr:to>
      <xdr:col>72</xdr:col>
      <xdr:colOff>38100</xdr:colOff>
      <xdr:row>78</xdr:row>
      <xdr:rowOff>155933</xdr:rowOff>
    </xdr:to>
    <xdr:sp macro="" textlink="">
      <xdr:nvSpPr>
        <xdr:cNvPr id="653" name="フローチャート: 判断 652">
          <a:extLst>
            <a:ext uri="{FF2B5EF4-FFF2-40B4-BE49-F238E27FC236}">
              <a16:creationId xmlns:a16="http://schemas.microsoft.com/office/drawing/2014/main" id="{00000000-0008-0000-0700-00008D020000}"/>
            </a:ext>
          </a:extLst>
        </xdr:cNvPr>
        <xdr:cNvSpPr/>
      </xdr:nvSpPr>
      <xdr:spPr>
        <a:xfrm>
          <a:off x="13652500" y="13427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147060</xdr:rowOff>
    </xdr:from>
    <xdr:ext cx="534377"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3436111" y="13520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70776</xdr:rowOff>
    </xdr:from>
    <xdr:to>
      <xdr:col>67</xdr:col>
      <xdr:colOff>101600</xdr:colOff>
      <xdr:row>79</xdr:row>
      <xdr:rowOff>926</xdr:rowOff>
    </xdr:to>
    <xdr:sp macro="" textlink="">
      <xdr:nvSpPr>
        <xdr:cNvPr id="655" name="フローチャート: 判断 654">
          <a:extLst>
            <a:ext uri="{FF2B5EF4-FFF2-40B4-BE49-F238E27FC236}">
              <a16:creationId xmlns:a16="http://schemas.microsoft.com/office/drawing/2014/main" id="{00000000-0008-0000-0700-00008F020000}"/>
            </a:ext>
          </a:extLst>
        </xdr:cNvPr>
        <xdr:cNvSpPr/>
      </xdr:nvSpPr>
      <xdr:spPr>
        <a:xfrm>
          <a:off x="12763500" y="13443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17453</xdr:rowOff>
    </xdr:from>
    <xdr:ext cx="469744"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579428" y="13219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45465</xdr:rowOff>
    </xdr:from>
    <xdr:to>
      <xdr:col>85</xdr:col>
      <xdr:colOff>177800</xdr:colOff>
      <xdr:row>77</xdr:row>
      <xdr:rowOff>147065</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6268700" y="13247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68342</xdr:rowOff>
    </xdr:from>
    <xdr:ext cx="534377" cy="259045"/>
    <xdr:sp macro="" textlink="">
      <xdr:nvSpPr>
        <xdr:cNvPr id="663" name="災害復旧費該当値テキスト">
          <a:extLst>
            <a:ext uri="{FF2B5EF4-FFF2-40B4-BE49-F238E27FC236}">
              <a16:creationId xmlns:a16="http://schemas.microsoft.com/office/drawing/2014/main" id="{00000000-0008-0000-0700-000097020000}"/>
            </a:ext>
          </a:extLst>
        </xdr:cNvPr>
        <xdr:cNvSpPr txBox="1"/>
      </xdr:nvSpPr>
      <xdr:spPr>
        <a:xfrm>
          <a:off x="16370300" y="13098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14654</xdr:rowOff>
    </xdr:from>
    <xdr:to>
      <xdr:col>81</xdr:col>
      <xdr:colOff>101600</xdr:colOff>
      <xdr:row>75</xdr:row>
      <xdr:rowOff>116254</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5430500" y="12873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132781</xdr:rowOff>
    </xdr:from>
    <xdr:ext cx="534377"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5214111" y="12648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115695</xdr:rowOff>
    </xdr:from>
    <xdr:to>
      <xdr:col>76</xdr:col>
      <xdr:colOff>165100</xdr:colOff>
      <xdr:row>76</xdr:row>
      <xdr:rowOff>45845</xdr:rowOff>
    </xdr:to>
    <xdr:sp macro="" textlink="">
      <xdr:nvSpPr>
        <xdr:cNvPr id="666" name="楕円 665">
          <a:extLst>
            <a:ext uri="{FF2B5EF4-FFF2-40B4-BE49-F238E27FC236}">
              <a16:creationId xmlns:a16="http://schemas.microsoft.com/office/drawing/2014/main" id="{00000000-0008-0000-0700-00009A020000}"/>
            </a:ext>
          </a:extLst>
        </xdr:cNvPr>
        <xdr:cNvSpPr/>
      </xdr:nvSpPr>
      <xdr:spPr>
        <a:xfrm>
          <a:off x="14541500" y="12974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62372</xdr:rowOff>
    </xdr:from>
    <xdr:ext cx="534377"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4325111" y="12749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150557</xdr:rowOff>
    </xdr:from>
    <xdr:to>
      <xdr:col>72</xdr:col>
      <xdr:colOff>38100</xdr:colOff>
      <xdr:row>78</xdr:row>
      <xdr:rowOff>80707</xdr:rowOff>
    </xdr:to>
    <xdr:sp macro="" textlink="">
      <xdr:nvSpPr>
        <xdr:cNvPr id="668" name="楕円 667">
          <a:extLst>
            <a:ext uri="{FF2B5EF4-FFF2-40B4-BE49-F238E27FC236}">
              <a16:creationId xmlns:a16="http://schemas.microsoft.com/office/drawing/2014/main" id="{00000000-0008-0000-0700-00009C020000}"/>
            </a:ext>
          </a:extLst>
        </xdr:cNvPr>
        <xdr:cNvSpPr/>
      </xdr:nvSpPr>
      <xdr:spPr>
        <a:xfrm>
          <a:off x="13652500" y="13352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97234</xdr:rowOff>
    </xdr:from>
    <xdr:ext cx="534377"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3436111" y="13127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154067</xdr:rowOff>
    </xdr:from>
    <xdr:to>
      <xdr:col>67</xdr:col>
      <xdr:colOff>101600</xdr:colOff>
      <xdr:row>79</xdr:row>
      <xdr:rowOff>84217</xdr:rowOff>
    </xdr:to>
    <xdr:sp macro="" textlink="">
      <xdr:nvSpPr>
        <xdr:cNvPr id="670" name="楕円 669">
          <a:extLst>
            <a:ext uri="{FF2B5EF4-FFF2-40B4-BE49-F238E27FC236}">
              <a16:creationId xmlns:a16="http://schemas.microsoft.com/office/drawing/2014/main" id="{00000000-0008-0000-0700-00009E020000}"/>
            </a:ext>
          </a:extLst>
        </xdr:cNvPr>
        <xdr:cNvSpPr/>
      </xdr:nvSpPr>
      <xdr:spPr>
        <a:xfrm>
          <a:off x="12763500" y="13527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75344</xdr:rowOff>
    </xdr:from>
    <xdr:ext cx="469744"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579428" y="13619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9" name="正方形/長方形 678">
          <a:extLst>
            <a:ext uri="{FF2B5EF4-FFF2-40B4-BE49-F238E27FC236}">
              <a16:creationId xmlns:a16="http://schemas.microsoft.com/office/drawing/2014/main" id="{00000000-0008-0000-0700-0000A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6" name="公債費グラフ枠">
          <a:extLst>
            <a:ext uri="{FF2B5EF4-FFF2-40B4-BE49-F238E27FC236}">
              <a16:creationId xmlns:a16="http://schemas.microsoft.com/office/drawing/2014/main" id="{00000000-0008-0000-0700-0000B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109120</xdr:rowOff>
    </xdr:from>
    <xdr:to>
      <xdr:col>85</xdr:col>
      <xdr:colOff>126364</xdr:colOff>
      <xdr:row>98</xdr:row>
      <xdr:rowOff>166325</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6317595" y="15368170"/>
          <a:ext cx="1269" cy="1600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170152</xdr:rowOff>
    </xdr:from>
    <xdr:ext cx="534377" cy="259045"/>
    <xdr:sp macro="" textlink="">
      <xdr:nvSpPr>
        <xdr:cNvPr id="698" name="公債費最小値テキスト">
          <a:extLst>
            <a:ext uri="{FF2B5EF4-FFF2-40B4-BE49-F238E27FC236}">
              <a16:creationId xmlns:a16="http://schemas.microsoft.com/office/drawing/2014/main" id="{00000000-0008-0000-0700-0000BA020000}"/>
            </a:ext>
          </a:extLst>
        </xdr:cNvPr>
        <xdr:cNvSpPr txBox="1"/>
      </xdr:nvSpPr>
      <xdr:spPr>
        <a:xfrm>
          <a:off x="16370300" y="16972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166325</xdr:rowOff>
    </xdr:from>
    <xdr:to>
      <xdr:col>86</xdr:col>
      <xdr:colOff>25400</xdr:colOff>
      <xdr:row>98</xdr:row>
      <xdr:rowOff>166325</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6230600" y="16968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55797</xdr:rowOff>
    </xdr:from>
    <xdr:ext cx="599010" cy="259045"/>
    <xdr:sp macro="" textlink="">
      <xdr:nvSpPr>
        <xdr:cNvPr id="700" name="公債費最大値テキスト">
          <a:extLst>
            <a:ext uri="{FF2B5EF4-FFF2-40B4-BE49-F238E27FC236}">
              <a16:creationId xmlns:a16="http://schemas.microsoft.com/office/drawing/2014/main" id="{00000000-0008-0000-0700-0000BC020000}"/>
            </a:ext>
          </a:extLst>
        </xdr:cNvPr>
        <xdr:cNvSpPr txBox="1"/>
      </xdr:nvSpPr>
      <xdr:spPr>
        <a:xfrm>
          <a:off x="16370300" y="15143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521,864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109120</xdr:rowOff>
    </xdr:from>
    <xdr:to>
      <xdr:col>86</xdr:col>
      <xdr:colOff>25400</xdr:colOff>
      <xdr:row>89</xdr:row>
      <xdr:rowOff>109120</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6230600" y="15368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147896</xdr:rowOff>
    </xdr:from>
    <xdr:to>
      <xdr:col>85</xdr:col>
      <xdr:colOff>127000</xdr:colOff>
      <xdr:row>97</xdr:row>
      <xdr:rowOff>154138</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5481300" y="16778546"/>
          <a:ext cx="838200" cy="6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116127</xdr:rowOff>
    </xdr:from>
    <xdr:ext cx="534377" cy="259045"/>
    <xdr:sp macro="" textlink="">
      <xdr:nvSpPr>
        <xdr:cNvPr id="703" name="公債費平均値テキスト">
          <a:extLst>
            <a:ext uri="{FF2B5EF4-FFF2-40B4-BE49-F238E27FC236}">
              <a16:creationId xmlns:a16="http://schemas.microsoft.com/office/drawing/2014/main" id="{00000000-0008-0000-0700-0000BF020000}"/>
            </a:ext>
          </a:extLst>
        </xdr:cNvPr>
        <xdr:cNvSpPr txBox="1"/>
      </xdr:nvSpPr>
      <xdr:spPr>
        <a:xfrm>
          <a:off x="16370300" y="167467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137700</xdr:rowOff>
    </xdr:from>
    <xdr:to>
      <xdr:col>85</xdr:col>
      <xdr:colOff>177800</xdr:colOff>
      <xdr:row>98</xdr:row>
      <xdr:rowOff>67850</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6268700" y="1676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154138</xdr:rowOff>
    </xdr:from>
    <xdr:to>
      <xdr:col>81</xdr:col>
      <xdr:colOff>50800</xdr:colOff>
      <xdr:row>97</xdr:row>
      <xdr:rowOff>163810</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flipV="1">
          <a:off x="14592300" y="16784788"/>
          <a:ext cx="889000" cy="9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145941</xdr:rowOff>
    </xdr:from>
    <xdr:to>
      <xdr:col>81</xdr:col>
      <xdr:colOff>101600</xdr:colOff>
      <xdr:row>98</xdr:row>
      <xdr:rowOff>76091</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5430500" y="16776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67218</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14111" y="16869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163810</xdr:rowOff>
    </xdr:from>
    <xdr:to>
      <xdr:col>76</xdr:col>
      <xdr:colOff>114300</xdr:colOff>
      <xdr:row>97</xdr:row>
      <xdr:rowOff>164902</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flipV="1">
          <a:off x="13703300" y="16794460"/>
          <a:ext cx="889000" cy="1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160686</xdr:rowOff>
    </xdr:from>
    <xdr:to>
      <xdr:col>76</xdr:col>
      <xdr:colOff>165100</xdr:colOff>
      <xdr:row>98</xdr:row>
      <xdr:rowOff>90836</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4541500" y="1679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81963</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325111" y="16884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164902</xdr:rowOff>
    </xdr:from>
    <xdr:to>
      <xdr:col>71</xdr:col>
      <xdr:colOff>177800</xdr:colOff>
      <xdr:row>97</xdr:row>
      <xdr:rowOff>169232</xdr:rowOff>
    </xdr:to>
    <xdr:cxnSp macro="">
      <xdr:nvCxnSpPr>
        <xdr:cNvPr id="711" name="直線コネクタ 710">
          <a:extLst>
            <a:ext uri="{FF2B5EF4-FFF2-40B4-BE49-F238E27FC236}">
              <a16:creationId xmlns:a16="http://schemas.microsoft.com/office/drawing/2014/main" id="{00000000-0008-0000-0700-0000C7020000}"/>
            </a:ext>
          </a:extLst>
        </xdr:cNvPr>
        <xdr:cNvCxnSpPr/>
      </xdr:nvCxnSpPr>
      <xdr:spPr>
        <a:xfrm flipV="1">
          <a:off x="12814300" y="16795552"/>
          <a:ext cx="889000" cy="4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165060</xdr:rowOff>
    </xdr:from>
    <xdr:to>
      <xdr:col>72</xdr:col>
      <xdr:colOff>38100</xdr:colOff>
      <xdr:row>98</xdr:row>
      <xdr:rowOff>95210</xdr:rowOff>
    </xdr:to>
    <xdr:sp macro="" textlink="">
      <xdr:nvSpPr>
        <xdr:cNvPr id="712" name="フローチャート: 判断 711">
          <a:extLst>
            <a:ext uri="{FF2B5EF4-FFF2-40B4-BE49-F238E27FC236}">
              <a16:creationId xmlns:a16="http://schemas.microsoft.com/office/drawing/2014/main" id="{00000000-0008-0000-0700-0000C8020000}"/>
            </a:ext>
          </a:extLst>
        </xdr:cNvPr>
        <xdr:cNvSpPr/>
      </xdr:nvSpPr>
      <xdr:spPr>
        <a:xfrm>
          <a:off x="13652500" y="1679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86337</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3436111" y="16888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162902</xdr:rowOff>
    </xdr:from>
    <xdr:to>
      <xdr:col>67</xdr:col>
      <xdr:colOff>101600</xdr:colOff>
      <xdr:row>98</xdr:row>
      <xdr:rowOff>93052</xdr:rowOff>
    </xdr:to>
    <xdr:sp macro="" textlink="">
      <xdr:nvSpPr>
        <xdr:cNvPr id="714" name="フローチャート: 判断 713">
          <a:extLst>
            <a:ext uri="{FF2B5EF4-FFF2-40B4-BE49-F238E27FC236}">
              <a16:creationId xmlns:a16="http://schemas.microsoft.com/office/drawing/2014/main" id="{00000000-0008-0000-0700-0000CA020000}"/>
            </a:ext>
          </a:extLst>
        </xdr:cNvPr>
        <xdr:cNvSpPr/>
      </xdr:nvSpPr>
      <xdr:spPr>
        <a:xfrm>
          <a:off x="12763500" y="1679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84179</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547111" y="16886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97096</xdr:rowOff>
    </xdr:from>
    <xdr:to>
      <xdr:col>85</xdr:col>
      <xdr:colOff>177800</xdr:colOff>
      <xdr:row>98</xdr:row>
      <xdr:rowOff>27246</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6268700" y="16727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119973</xdr:rowOff>
    </xdr:from>
    <xdr:ext cx="534377" cy="259045"/>
    <xdr:sp macro="" textlink="">
      <xdr:nvSpPr>
        <xdr:cNvPr id="722" name="公債費該当値テキスト">
          <a:extLst>
            <a:ext uri="{FF2B5EF4-FFF2-40B4-BE49-F238E27FC236}">
              <a16:creationId xmlns:a16="http://schemas.microsoft.com/office/drawing/2014/main" id="{00000000-0008-0000-0700-0000D2020000}"/>
            </a:ext>
          </a:extLst>
        </xdr:cNvPr>
        <xdr:cNvSpPr txBox="1"/>
      </xdr:nvSpPr>
      <xdr:spPr>
        <a:xfrm>
          <a:off x="16370300" y="16579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103338</xdr:rowOff>
    </xdr:from>
    <xdr:to>
      <xdr:col>81</xdr:col>
      <xdr:colOff>101600</xdr:colOff>
      <xdr:row>98</xdr:row>
      <xdr:rowOff>33488</xdr:rowOff>
    </xdr:to>
    <xdr:sp macro="" textlink="">
      <xdr:nvSpPr>
        <xdr:cNvPr id="723" name="楕円 722">
          <a:extLst>
            <a:ext uri="{FF2B5EF4-FFF2-40B4-BE49-F238E27FC236}">
              <a16:creationId xmlns:a16="http://schemas.microsoft.com/office/drawing/2014/main" id="{00000000-0008-0000-0700-0000D3020000}"/>
            </a:ext>
          </a:extLst>
        </xdr:cNvPr>
        <xdr:cNvSpPr/>
      </xdr:nvSpPr>
      <xdr:spPr>
        <a:xfrm>
          <a:off x="15430500" y="16733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50015</xdr:rowOff>
    </xdr:from>
    <xdr:ext cx="534377"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5214111" y="16509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113010</xdr:rowOff>
    </xdr:from>
    <xdr:to>
      <xdr:col>76</xdr:col>
      <xdr:colOff>165100</xdr:colOff>
      <xdr:row>98</xdr:row>
      <xdr:rowOff>43160</xdr:rowOff>
    </xdr:to>
    <xdr:sp macro="" textlink="">
      <xdr:nvSpPr>
        <xdr:cNvPr id="725" name="楕円 724">
          <a:extLst>
            <a:ext uri="{FF2B5EF4-FFF2-40B4-BE49-F238E27FC236}">
              <a16:creationId xmlns:a16="http://schemas.microsoft.com/office/drawing/2014/main" id="{00000000-0008-0000-0700-0000D5020000}"/>
            </a:ext>
          </a:extLst>
        </xdr:cNvPr>
        <xdr:cNvSpPr/>
      </xdr:nvSpPr>
      <xdr:spPr>
        <a:xfrm>
          <a:off x="14541500" y="1674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59687</xdr:rowOff>
    </xdr:from>
    <xdr:ext cx="534377"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4325111" y="16518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114102</xdr:rowOff>
    </xdr:from>
    <xdr:to>
      <xdr:col>72</xdr:col>
      <xdr:colOff>38100</xdr:colOff>
      <xdr:row>98</xdr:row>
      <xdr:rowOff>44252</xdr:rowOff>
    </xdr:to>
    <xdr:sp macro="" textlink="">
      <xdr:nvSpPr>
        <xdr:cNvPr id="727" name="楕円 726">
          <a:extLst>
            <a:ext uri="{FF2B5EF4-FFF2-40B4-BE49-F238E27FC236}">
              <a16:creationId xmlns:a16="http://schemas.microsoft.com/office/drawing/2014/main" id="{00000000-0008-0000-0700-0000D7020000}"/>
            </a:ext>
          </a:extLst>
        </xdr:cNvPr>
        <xdr:cNvSpPr/>
      </xdr:nvSpPr>
      <xdr:spPr>
        <a:xfrm>
          <a:off x="13652500" y="16744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60779</xdr:rowOff>
    </xdr:from>
    <xdr:ext cx="534377"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3436111" y="16519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118432</xdr:rowOff>
    </xdr:from>
    <xdr:to>
      <xdr:col>67</xdr:col>
      <xdr:colOff>101600</xdr:colOff>
      <xdr:row>98</xdr:row>
      <xdr:rowOff>48582</xdr:rowOff>
    </xdr:to>
    <xdr:sp macro="" textlink="">
      <xdr:nvSpPr>
        <xdr:cNvPr id="729" name="楕円 728">
          <a:extLst>
            <a:ext uri="{FF2B5EF4-FFF2-40B4-BE49-F238E27FC236}">
              <a16:creationId xmlns:a16="http://schemas.microsoft.com/office/drawing/2014/main" id="{00000000-0008-0000-0700-0000D9020000}"/>
            </a:ext>
          </a:extLst>
        </xdr:cNvPr>
        <xdr:cNvSpPr/>
      </xdr:nvSpPr>
      <xdr:spPr>
        <a:xfrm>
          <a:off x="12763500" y="16749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65109</xdr:rowOff>
    </xdr:from>
    <xdr:ext cx="534377"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2547111" y="16524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6" name="正方形/長方形 735">
          <a:extLst>
            <a:ext uri="{FF2B5EF4-FFF2-40B4-BE49-F238E27FC236}">
              <a16:creationId xmlns:a16="http://schemas.microsoft.com/office/drawing/2014/main" id="{00000000-0008-0000-0700-0000E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7" name="正方形/長方形 736">
          <a:extLst>
            <a:ext uri="{FF2B5EF4-FFF2-40B4-BE49-F238E27FC236}">
              <a16:creationId xmlns:a16="http://schemas.microsoft.com/office/drawing/2014/main" id="{00000000-0008-0000-0700-0000E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8" name="正方形/長方形 737">
          <a:extLst>
            <a:ext uri="{FF2B5EF4-FFF2-40B4-BE49-F238E27FC236}">
              <a16:creationId xmlns:a16="http://schemas.microsoft.com/office/drawing/2014/main" id="{00000000-0008-0000-0700-0000E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1" name="諸支出金グラフ枠">
          <a:extLst>
            <a:ext uri="{FF2B5EF4-FFF2-40B4-BE49-F238E27FC236}">
              <a16:creationId xmlns:a16="http://schemas.microsoft.com/office/drawing/2014/main" id="{00000000-0008-0000-0700-0000E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2906</xdr:rowOff>
    </xdr:from>
    <xdr:to>
      <xdr:col>116</xdr:col>
      <xdr:colOff>62864</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flipV="1">
          <a:off x="22159595" y="5146406"/>
          <a:ext cx="1269" cy="15083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10167</xdr:rowOff>
    </xdr:from>
    <xdr:ext cx="249299" cy="259045"/>
    <xdr:sp macro="" textlink="">
      <xdr:nvSpPr>
        <xdr:cNvPr id="753" name="諸支出金最小値テキスト">
          <a:extLst>
            <a:ext uri="{FF2B5EF4-FFF2-40B4-BE49-F238E27FC236}">
              <a16:creationId xmlns:a16="http://schemas.microsoft.com/office/drawing/2014/main" id="{00000000-0008-0000-0700-0000F1020000}"/>
            </a:ext>
          </a:extLst>
        </xdr:cNvPr>
        <xdr:cNvSpPr txBox="1"/>
      </xdr:nvSpPr>
      <xdr:spPr>
        <a:xfrm>
          <a:off x="22212300" y="66967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121033</xdr:rowOff>
    </xdr:from>
    <xdr:ext cx="534377" cy="259045"/>
    <xdr:sp macro="" textlink="">
      <xdr:nvSpPr>
        <xdr:cNvPr id="755" name="諸支出金最大値テキスト">
          <a:extLst>
            <a:ext uri="{FF2B5EF4-FFF2-40B4-BE49-F238E27FC236}">
              <a16:creationId xmlns:a16="http://schemas.microsoft.com/office/drawing/2014/main" id="{00000000-0008-0000-0700-0000F3020000}"/>
            </a:ext>
          </a:extLst>
        </xdr:cNvPr>
        <xdr:cNvSpPr txBox="1"/>
      </xdr:nvSpPr>
      <xdr:spPr>
        <a:xfrm>
          <a:off x="22212300" y="4921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16,496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2906</xdr:rowOff>
    </xdr:from>
    <xdr:to>
      <xdr:col>116</xdr:col>
      <xdr:colOff>152400</xdr:colOff>
      <xdr:row>30</xdr:row>
      <xdr:rowOff>2906</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22072600" y="51464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99067</xdr:rowOff>
    </xdr:from>
    <xdr:ext cx="378565" cy="259045"/>
    <xdr:sp macro="" textlink="">
      <xdr:nvSpPr>
        <xdr:cNvPr id="758" name="諸支出金平均値テキスト">
          <a:extLst>
            <a:ext uri="{FF2B5EF4-FFF2-40B4-BE49-F238E27FC236}">
              <a16:creationId xmlns:a16="http://schemas.microsoft.com/office/drawing/2014/main" id="{00000000-0008-0000-0700-0000F6020000}"/>
            </a:ext>
          </a:extLst>
        </xdr:cNvPr>
        <xdr:cNvSpPr txBox="1"/>
      </xdr:nvSpPr>
      <xdr:spPr>
        <a:xfrm>
          <a:off x="22212300" y="644271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76190</xdr:rowOff>
    </xdr:from>
    <xdr:to>
      <xdr:col>116</xdr:col>
      <xdr:colOff>114300</xdr:colOff>
      <xdr:row>39</xdr:row>
      <xdr:rowOff>6340</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22110700" y="659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83322</xdr:rowOff>
    </xdr:from>
    <xdr:to>
      <xdr:col>112</xdr:col>
      <xdr:colOff>38100</xdr:colOff>
      <xdr:row>39</xdr:row>
      <xdr:rowOff>13472</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1272500" y="6598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29999</xdr:rowOff>
    </xdr:from>
    <xdr:ext cx="313932"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166333" y="637364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76556</xdr:rowOff>
    </xdr:from>
    <xdr:to>
      <xdr:col>107</xdr:col>
      <xdr:colOff>101600</xdr:colOff>
      <xdr:row>39</xdr:row>
      <xdr:rowOff>6706</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20383500" y="6591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23233</xdr:rowOff>
    </xdr:from>
    <xdr:ext cx="378565"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245017" y="63668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6" name="直線コネクタ 765">
          <a:extLst>
            <a:ext uri="{FF2B5EF4-FFF2-40B4-BE49-F238E27FC236}">
              <a16:creationId xmlns:a16="http://schemas.microsoft.com/office/drawing/2014/main" id="{00000000-0008-0000-0700-0000FE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77927</xdr:rowOff>
    </xdr:from>
    <xdr:to>
      <xdr:col>102</xdr:col>
      <xdr:colOff>165100</xdr:colOff>
      <xdr:row>39</xdr:row>
      <xdr:rowOff>8077</xdr:rowOff>
    </xdr:to>
    <xdr:sp macro="" textlink="">
      <xdr:nvSpPr>
        <xdr:cNvPr id="767" name="フローチャート: 判断 766">
          <a:extLst>
            <a:ext uri="{FF2B5EF4-FFF2-40B4-BE49-F238E27FC236}">
              <a16:creationId xmlns:a16="http://schemas.microsoft.com/office/drawing/2014/main" id="{00000000-0008-0000-0700-0000FF020000}"/>
            </a:ext>
          </a:extLst>
        </xdr:cNvPr>
        <xdr:cNvSpPr/>
      </xdr:nvSpPr>
      <xdr:spPr>
        <a:xfrm>
          <a:off x="19494500" y="6593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24604</xdr:rowOff>
    </xdr:from>
    <xdr:ext cx="378565"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9356017" y="63682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74178</xdr:rowOff>
    </xdr:from>
    <xdr:to>
      <xdr:col>98</xdr:col>
      <xdr:colOff>38100</xdr:colOff>
      <xdr:row>39</xdr:row>
      <xdr:rowOff>4328</xdr:rowOff>
    </xdr:to>
    <xdr:sp macro="" textlink="">
      <xdr:nvSpPr>
        <xdr:cNvPr id="769" name="フローチャート: 判断 768">
          <a:extLst>
            <a:ext uri="{FF2B5EF4-FFF2-40B4-BE49-F238E27FC236}">
              <a16:creationId xmlns:a16="http://schemas.microsoft.com/office/drawing/2014/main" id="{00000000-0008-0000-0700-000001030000}"/>
            </a:ext>
          </a:extLst>
        </xdr:cNvPr>
        <xdr:cNvSpPr/>
      </xdr:nvSpPr>
      <xdr:spPr>
        <a:xfrm>
          <a:off x="18605500" y="6589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20855</xdr:rowOff>
    </xdr:from>
    <xdr:ext cx="378565"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8467017" y="63645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54617</xdr:rowOff>
    </xdr:from>
    <xdr:ext cx="249299" cy="259045"/>
    <xdr:sp macro="" textlink="">
      <xdr:nvSpPr>
        <xdr:cNvPr id="777" name="諸支出金該当値テキスト">
          <a:extLst>
            <a:ext uri="{FF2B5EF4-FFF2-40B4-BE49-F238E27FC236}">
              <a16:creationId xmlns:a16="http://schemas.microsoft.com/office/drawing/2014/main" id="{00000000-0008-0000-0700-000009030000}"/>
            </a:ext>
          </a:extLst>
        </xdr:cNvPr>
        <xdr:cNvSpPr txBox="1"/>
      </xdr:nvSpPr>
      <xdr:spPr>
        <a:xfrm>
          <a:off x="22212300" y="65697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80" name="楕円 779">
          <a:extLst>
            <a:ext uri="{FF2B5EF4-FFF2-40B4-BE49-F238E27FC236}">
              <a16:creationId xmlns:a16="http://schemas.microsoft.com/office/drawing/2014/main" id="{00000000-0008-0000-0700-00000C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82" name="楕円 781">
          <a:extLst>
            <a:ext uri="{FF2B5EF4-FFF2-40B4-BE49-F238E27FC236}">
              <a16:creationId xmlns:a16="http://schemas.microsoft.com/office/drawing/2014/main" id="{00000000-0008-0000-0700-00000E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84" name="楕円 783">
          <a:extLst>
            <a:ext uri="{FF2B5EF4-FFF2-40B4-BE49-F238E27FC236}">
              <a16:creationId xmlns:a16="http://schemas.microsoft.com/office/drawing/2014/main" id="{00000000-0008-0000-0700-000010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3" name="正方形/長方形 792">
          <a:extLst>
            <a:ext uri="{FF2B5EF4-FFF2-40B4-BE49-F238E27FC236}">
              <a16:creationId xmlns:a16="http://schemas.microsoft.com/office/drawing/2014/main" id="{00000000-0008-0000-0700-00001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21970</xdr:rowOff>
    </xdr:from>
    <xdr:ext cx="46717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7820821" y="8765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10" name="前年度繰上充用金グラフ枠">
          <a:extLst>
            <a:ext uri="{FF2B5EF4-FFF2-40B4-BE49-F238E27FC236}">
              <a16:creationId xmlns:a16="http://schemas.microsoft.com/office/drawing/2014/main" id="{00000000-0008-0000-0700-00002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88428</xdr:rowOff>
    </xdr:from>
    <xdr:to>
      <xdr:col>116</xdr:col>
      <xdr:colOff>62864</xdr:colOff>
      <xdr:row>59</xdr:row>
      <xdr:rowOff>98878</xdr:rowOff>
    </xdr:to>
    <xdr:cxnSp macro="">
      <xdr:nvCxnSpPr>
        <xdr:cNvPr id="811" name="直線コネクタ 810">
          <a:extLst>
            <a:ext uri="{FF2B5EF4-FFF2-40B4-BE49-F238E27FC236}">
              <a16:creationId xmlns:a16="http://schemas.microsoft.com/office/drawing/2014/main" id="{00000000-0008-0000-0700-00002B030000}"/>
            </a:ext>
          </a:extLst>
        </xdr:cNvPr>
        <xdr:cNvCxnSpPr/>
      </xdr:nvCxnSpPr>
      <xdr:spPr>
        <a:xfrm flipV="1">
          <a:off x="22159595" y="8660928"/>
          <a:ext cx="1269" cy="155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145831</xdr:rowOff>
    </xdr:from>
    <xdr:ext cx="249299" cy="259045"/>
    <xdr:sp macro="" textlink="">
      <xdr:nvSpPr>
        <xdr:cNvPr id="812" name="前年度繰上充用金最小値テキスト">
          <a:extLst>
            <a:ext uri="{FF2B5EF4-FFF2-40B4-BE49-F238E27FC236}">
              <a16:creationId xmlns:a16="http://schemas.microsoft.com/office/drawing/2014/main" id="{00000000-0008-0000-0700-00002C030000}"/>
            </a:ext>
          </a:extLst>
        </xdr:cNvPr>
        <xdr:cNvSpPr txBox="1"/>
      </xdr:nvSpPr>
      <xdr:spPr>
        <a:xfrm>
          <a:off x="22212300" y="1026138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35105</xdr:rowOff>
    </xdr:from>
    <xdr:ext cx="469744" cy="259045"/>
    <xdr:sp macro="" textlink="">
      <xdr:nvSpPr>
        <xdr:cNvPr id="814" name="前年度繰上充用金最大値テキスト">
          <a:extLst>
            <a:ext uri="{FF2B5EF4-FFF2-40B4-BE49-F238E27FC236}">
              <a16:creationId xmlns:a16="http://schemas.microsoft.com/office/drawing/2014/main" id="{00000000-0008-0000-0700-00002E030000}"/>
            </a:ext>
          </a:extLst>
        </xdr:cNvPr>
        <xdr:cNvSpPr txBox="1"/>
      </xdr:nvSpPr>
      <xdr:spPr>
        <a:xfrm>
          <a:off x="22212300" y="8436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9,514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88428</xdr:rowOff>
    </xdr:from>
    <xdr:to>
      <xdr:col>116</xdr:col>
      <xdr:colOff>152400</xdr:colOff>
      <xdr:row>50</xdr:row>
      <xdr:rowOff>88428</xdr:rowOff>
    </xdr:to>
    <xdr:cxnSp macro="">
      <xdr:nvCxnSpPr>
        <xdr:cNvPr id="815" name="直線コネクタ 814">
          <a:extLst>
            <a:ext uri="{FF2B5EF4-FFF2-40B4-BE49-F238E27FC236}">
              <a16:creationId xmlns:a16="http://schemas.microsoft.com/office/drawing/2014/main" id="{00000000-0008-0000-0700-00002F030000}"/>
            </a:ext>
          </a:extLst>
        </xdr:cNvPr>
        <xdr:cNvCxnSpPr/>
      </xdr:nvCxnSpPr>
      <xdr:spPr>
        <a:xfrm>
          <a:off x="22072600" y="8660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816" name="直線コネクタ 815">
          <a:extLst>
            <a:ext uri="{FF2B5EF4-FFF2-40B4-BE49-F238E27FC236}">
              <a16:creationId xmlns:a16="http://schemas.microsoft.com/office/drawing/2014/main" id="{00000000-0008-0000-0700-000030030000}"/>
            </a:ext>
          </a:extLst>
        </xdr:cNvPr>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63282</xdr:rowOff>
    </xdr:from>
    <xdr:ext cx="313932" cy="259045"/>
    <xdr:sp macro="" textlink="">
      <xdr:nvSpPr>
        <xdr:cNvPr id="817" name="前年度繰上充用金平均値テキスト">
          <a:extLst>
            <a:ext uri="{FF2B5EF4-FFF2-40B4-BE49-F238E27FC236}">
              <a16:creationId xmlns:a16="http://schemas.microsoft.com/office/drawing/2014/main" id="{00000000-0008-0000-0700-000031030000}"/>
            </a:ext>
          </a:extLst>
        </xdr:cNvPr>
        <xdr:cNvSpPr txBox="1"/>
      </xdr:nvSpPr>
      <xdr:spPr>
        <a:xfrm>
          <a:off x="22212300" y="1000738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40405</xdr:rowOff>
    </xdr:from>
    <xdr:to>
      <xdr:col>116</xdr:col>
      <xdr:colOff>114300</xdr:colOff>
      <xdr:row>59</xdr:row>
      <xdr:rowOff>142005</xdr:rowOff>
    </xdr:to>
    <xdr:sp macro="" textlink="">
      <xdr:nvSpPr>
        <xdr:cNvPr id="818" name="フローチャート: 判断 817">
          <a:extLst>
            <a:ext uri="{FF2B5EF4-FFF2-40B4-BE49-F238E27FC236}">
              <a16:creationId xmlns:a16="http://schemas.microsoft.com/office/drawing/2014/main" id="{00000000-0008-0000-0700-000032030000}"/>
            </a:ext>
          </a:extLst>
        </xdr:cNvPr>
        <xdr:cNvSpPr/>
      </xdr:nvSpPr>
      <xdr:spPr>
        <a:xfrm>
          <a:off x="22110700" y="10155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98878</xdr:rowOff>
    </xdr:from>
    <xdr:to>
      <xdr:col>111</xdr:col>
      <xdr:colOff>177800</xdr:colOff>
      <xdr:row>59</xdr:row>
      <xdr:rowOff>98878</xdr:rowOff>
    </xdr:to>
    <xdr:cxnSp macro="">
      <xdr:nvCxnSpPr>
        <xdr:cNvPr id="819" name="直線コネクタ 818">
          <a:extLst>
            <a:ext uri="{FF2B5EF4-FFF2-40B4-BE49-F238E27FC236}">
              <a16:creationId xmlns:a16="http://schemas.microsoft.com/office/drawing/2014/main" id="{00000000-0008-0000-0700-000033030000}"/>
            </a:ext>
          </a:extLst>
        </xdr:cNvPr>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59</xdr:row>
      <xdr:rowOff>39915</xdr:rowOff>
    </xdr:from>
    <xdr:to>
      <xdr:col>112</xdr:col>
      <xdr:colOff>38100</xdr:colOff>
      <xdr:row>59</xdr:row>
      <xdr:rowOff>141515</xdr:rowOff>
    </xdr:to>
    <xdr:sp macro="" textlink="">
      <xdr:nvSpPr>
        <xdr:cNvPr id="820" name="フローチャート: 判断 819">
          <a:extLst>
            <a:ext uri="{FF2B5EF4-FFF2-40B4-BE49-F238E27FC236}">
              <a16:creationId xmlns:a16="http://schemas.microsoft.com/office/drawing/2014/main" id="{00000000-0008-0000-0700-000034030000}"/>
            </a:ext>
          </a:extLst>
        </xdr:cNvPr>
        <xdr:cNvSpPr/>
      </xdr:nvSpPr>
      <xdr:spPr>
        <a:xfrm>
          <a:off x="21272500" y="10155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158042</xdr:rowOff>
    </xdr:from>
    <xdr:ext cx="313932"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1166333" y="993069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98878</xdr:rowOff>
    </xdr:from>
    <xdr:to>
      <xdr:col>107</xdr:col>
      <xdr:colOff>50800</xdr:colOff>
      <xdr:row>59</xdr:row>
      <xdr:rowOff>98878</xdr:rowOff>
    </xdr:to>
    <xdr:cxnSp macro="">
      <xdr:nvCxnSpPr>
        <xdr:cNvPr id="822" name="直線コネクタ 821">
          <a:extLst>
            <a:ext uri="{FF2B5EF4-FFF2-40B4-BE49-F238E27FC236}">
              <a16:creationId xmlns:a16="http://schemas.microsoft.com/office/drawing/2014/main" id="{00000000-0008-0000-0700-000036030000}"/>
            </a:ext>
          </a:extLst>
        </xdr:cNvPr>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39261</xdr:rowOff>
    </xdr:from>
    <xdr:to>
      <xdr:col>107</xdr:col>
      <xdr:colOff>101600</xdr:colOff>
      <xdr:row>59</xdr:row>
      <xdr:rowOff>140861</xdr:rowOff>
    </xdr:to>
    <xdr:sp macro="" textlink="">
      <xdr:nvSpPr>
        <xdr:cNvPr id="823" name="フローチャート: 判断 822">
          <a:extLst>
            <a:ext uri="{FF2B5EF4-FFF2-40B4-BE49-F238E27FC236}">
              <a16:creationId xmlns:a16="http://schemas.microsoft.com/office/drawing/2014/main" id="{00000000-0008-0000-0700-000037030000}"/>
            </a:ext>
          </a:extLst>
        </xdr:cNvPr>
        <xdr:cNvSpPr/>
      </xdr:nvSpPr>
      <xdr:spPr>
        <a:xfrm>
          <a:off x="20383500" y="1015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157388</xdr:rowOff>
    </xdr:from>
    <xdr:ext cx="313932"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0277333" y="99300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98878</xdr:rowOff>
    </xdr:from>
    <xdr:to>
      <xdr:col>102</xdr:col>
      <xdr:colOff>114300</xdr:colOff>
      <xdr:row>59</xdr:row>
      <xdr:rowOff>98878</xdr:rowOff>
    </xdr:to>
    <xdr:cxnSp macro="">
      <xdr:nvCxnSpPr>
        <xdr:cNvPr id="825" name="直線コネクタ 824">
          <a:extLst>
            <a:ext uri="{FF2B5EF4-FFF2-40B4-BE49-F238E27FC236}">
              <a16:creationId xmlns:a16="http://schemas.microsoft.com/office/drawing/2014/main" id="{00000000-0008-0000-0700-000039030000}"/>
            </a:ext>
          </a:extLst>
        </xdr:cNvPr>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37628</xdr:rowOff>
    </xdr:from>
    <xdr:to>
      <xdr:col>102</xdr:col>
      <xdr:colOff>165100</xdr:colOff>
      <xdr:row>59</xdr:row>
      <xdr:rowOff>139228</xdr:rowOff>
    </xdr:to>
    <xdr:sp macro="" textlink="">
      <xdr:nvSpPr>
        <xdr:cNvPr id="826" name="フローチャート: 判断 825">
          <a:extLst>
            <a:ext uri="{FF2B5EF4-FFF2-40B4-BE49-F238E27FC236}">
              <a16:creationId xmlns:a16="http://schemas.microsoft.com/office/drawing/2014/main" id="{00000000-0008-0000-0700-00003A030000}"/>
            </a:ext>
          </a:extLst>
        </xdr:cNvPr>
        <xdr:cNvSpPr/>
      </xdr:nvSpPr>
      <xdr:spPr>
        <a:xfrm>
          <a:off x="19494500" y="10153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57</xdr:row>
      <xdr:rowOff>155755</xdr:rowOff>
    </xdr:from>
    <xdr:ext cx="313932"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9388333" y="992840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37302</xdr:rowOff>
    </xdr:from>
    <xdr:to>
      <xdr:col>98</xdr:col>
      <xdr:colOff>38100</xdr:colOff>
      <xdr:row>59</xdr:row>
      <xdr:rowOff>138902</xdr:rowOff>
    </xdr:to>
    <xdr:sp macro="" textlink="">
      <xdr:nvSpPr>
        <xdr:cNvPr id="828" name="フローチャート: 判断 827">
          <a:extLst>
            <a:ext uri="{FF2B5EF4-FFF2-40B4-BE49-F238E27FC236}">
              <a16:creationId xmlns:a16="http://schemas.microsoft.com/office/drawing/2014/main" id="{00000000-0008-0000-0700-00003C030000}"/>
            </a:ext>
          </a:extLst>
        </xdr:cNvPr>
        <xdr:cNvSpPr/>
      </xdr:nvSpPr>
      <xdr:spPr>
        <a:xfrm>
          <a:off x="18605500" y="10152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57</xdr:row>
      <xdr:rowOff>155429</xdr:rowOff>
    </xdr:from>
    <xdr:ext cx="313932"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8499333" y="99280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33" name="テキスト ボックス 832">
          <a:extLst>
            <a:ext uri="{FF2B5EF4-FFF2-40B4-BE49-F238E27FC236}">
              <a16:creationId xmlns:a16="http://schemas.microsoft.com/office/drawing/2014/main" id="{00000000-0008-0000-0700-00004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35" name="楕円 834">
          <a:extLst>
            <a:ext uri="{FF2B5EF4-FFF2-40B4-BE49-F238E27FC236}">
              <a16:creationId xmlns:a16="http://schemas.microsoft.com/office/drawing/2014/main" id="{00000000-0008-0000-0700-000043030000}"/>
            </a:ext>
          </a:extLst>
        </xdr:cNvPr>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59</xdr:row>
      <xdr:rowOff>18831</xdr:rowOff>
    </xdr:from>
    <xdr:ext cx="249299" cy="259045"/>
    <xdr:sp macro="" textlink="">
      <xdr:nvSpPr>
        <xdr:cNvPr id="836" name="前年度繰上充用金該当値テキスト">
          <a:extLst>
            <a:ext uri="{FF2B5EF4-FFF2-40B4-BE49-F238E27FC236}">
              <a16:creationId xmlns:a16="http://schemas.microsoft.com/office/drawing/2014/main" id="{00000000-0008-0000-0700-000044030000}"/>
            </a:ext>
          </a:extLst>
        </xdr:cNvPr>
        <xdr:cNvSpPr txBox="1"/>
      </xdr:nvSpPr>
      <xdr:spPr>
        <a:xfrm>
          <a:off x="22212300" y="1013438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37" name="楕円 836">
          <a:extLst>
            <a:ext uri="{FF2B5EF4-FFF2-40B4-BE49-F238E27FC236}">
              <a16:creationId xmlns:a16="http://schemas.microsoft.com/office/drawing/2014/main" id="{00000000-0008-0000-0700-000045030000}"/>
            </a:ext>
          </a:extLst>
        </xdr:cNvPr>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38" name="テキスト ボックス 837">
          <a:extLst>
            <a:ext uri="{FF2B5EF4-FFF2-40B4-BE49-F238E27FC236}">
              <a16:creationId xmlns:a16="http://schemas.microsoft.com/office/drawing/2014/main" id="{00000000-0008-0000-0700-000046030000}"/>
            </a:ext>
          </a:extLst>
        </xdr:cNvPr>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48078</xdr:rowOff>
    </xdr:from>
    <xdr:to>
      <xdr:col>107</xdr:col>
      <xdr:colOff>101600</xdr:colOff>
      <xdr:row>59</xdr:row>
      <xdr:rowOff>149678</xdr:rowOff>
    </xdr:to>
    <xdr:sp macro="" textlink="">
      <xdr:nvSpPr>
        <xdr:cNvPr id="839" name="楕円 838">
          <a:extLst>
            <a:ext uri="{FF2B5EF4-FFF2-40B4-BE49-F238E27FC236}">
              <a16:creationId xmlns:a16="http://schemas.microsoft.com/office/drawing/2014/main" id="{00000000-0008-0000-0700-000047030000}"/>
            </a:ext>
          </a:extLst>
        </xdr:cNvPr>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140805</xdr:rowOff>
    </xdr:from>
    <xdr:ext cx="249299" cy="259045"/>
    <xdr:sp macro="" textlink="">
      <xdr:nvSpPr>
        <xdr:cNvPr id="840" name="テキスト ボックス 839">
          <a:extLst>
            <a:ext uri="{FF2B5EF4-FFF2-40B4-BE49-F238E27FC236}">
              <a16:creationId xmlns:a16="http://schemas.microsoft.com/office/drawing/2014/main" id="{00000000-0008-0000-0700-000048030000}"/>
            </a:ext>
          </a:extLst>
        </xdr:cNvPr>
        <xdr:cNvSpPr txBox="1"/>
      </xdr:nvSpPr>
      <xdr:spPr>
        <a:xfrm>
          <a:off x="2030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41" name="楕円 840">
          <a:extLst>
            <a:ext uri="{FF2B5EF4-FFF2-40B4-BE49-F238E27FC236}">
              <a16:creationId xmlns:a16="http://schemas.microsoft.com/office/drawing/2014/main" id="{00000000-0008-0000-0700-000049030000}"/>
            </a:ext>
          </a:extLst>
        </xdr:cNvPr>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42" name="テキスト ボックス 841">
          <a:extLst>
            <a:ext uri="{FF2B5EF4-FFF2-40B4-BE49-F238E27FC236}">
              <a16:creationId xmlns:a16="http://schemas.microsoft.com/office/drawing/2014/main" id="{00000000-0008-0000-0700-00004A030000}"/>
            </a:ext>
          </a:extLst>
        </xdr:cNvPr>
        <xdr:cNvSpPr txBox="1"/>
      </xdr:nvSpPr>
      <xdr:spPr>
        <a:xfrm>
          <a:off x="19420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43" name="楕円 842">
          <a:extLst>
            <a:ext uri="{FF2B5EF4-FFF2-40B4-BE49-F238E27FC236}">
              <a16:creationId xmlns:a16="http://schemas.microsoft.com/office/drawing/2014/main" id="{00000000-0008-0000-0700-00004B030000}"/>
            </a:ext>
          </a:extLst>
        </xdr:cNvPr>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140805</xdr:rowOff>
    </xdr:from>
    <xdr:ext cx="249299" cy="259045"/>
    <xdr:sp macro="" textlink="">
      <xdr:nvSpPr>
        <xdr:cNvPr id="844" name="テキスト ボックス 843">
          <a:extLst>
            <a:ext uri="{FF2B5EF4-FFF2-40B4-BE49-F238E27FC236}">
              <a16:creationId xmlns:a16="http://schemas.microsoft.com/office/drawing/2014/main" id="{00000000-0008-0000-0700-00004C030000}"/>
            </a:ext>
          </a:extLst>
        </xdr:cNvPr>
        <xdr:cNvSpPr txBox="1"/>
      </xdr:nvSpPr>
      <xdr:spPr>
        <a:xfrm>
          <a:off x="18531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45" name="正方形/長方形 844">
          <a:extLst>
            <a:ext uri="{FF2B5EF4-FFF2-40B4-BE49-F238E27FC236}">
              <a16:creationId xmlns:a16="http://schemas.microsoft.com/office/drawing/2014/main" id="{00000000-0008-0000-0700-00004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6" name="正方形/長方形 845">
          <a:extLst>
            <a:ext uri="{FF2B5EF4-FFF2-40B4-BE49-F238E27FC236}">
              <a16:creationId xmlns:a16="http://schemas.microsoft.com/office/drawing/2014/main" id="{00000000-0008-0000-0700-00004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7" name="テキスト ボックス 846">
          <a:extLst>
            <a:ext uri="{FF2B5EF4-FFF2-40B4-BE49-F238E27FC236}">
              <a16:creationId xmlns:a16="http://schemas.microsoft.com/office/drawing/2014/main" id="{00000000-0008-0000-0700-00004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総務費は、住民一人当たり</a:t>
          </a:r>
          <a:r>
            <a:rPr kumimoji="1" lang="en-US" altLang="ja-JP" sz="1300">
              <a:latin typeface="ＭＳ Ｐゴシック" panose="020B0600070205080204" pitchFamily="50" charset="-128"/>
              <a:ea typeface="ＭＳ Ｐゴシック" panose="020B0600070205080204" pitchFamily="50" charset="-128"/>
            </a:rPr>
            <a:t>316,330</a:t>
          </a:r>
          <a:r>
            <a:rPr kumimoji="1" lang="ja-JP" altLang="en-US" sz="1300">
              <a:latin typeface="ＭＳ Ｐゴシック" panose="020B0600070205080204" pitchFamily="50" charset="-128"/>
              <a:ea typeface="ＭＳ Ｐゴシック" panose="020B0600070205080204" pitchFamily="50" charset="-128"/>
            </a:rPr>
            <a:t>円となっており、類似団体と比較すると高い水準となっている。これは、ふるさと納税制度を活用した寄附金を基金へ積み立てたことによるものである。</a:t>
          </a:r>
        </a:p>
        <a:p>
          <a:r>
            <a:rPr kumimoji="1" lang="ja-JP" altLang="en-US" sz="1300">
              <a:latin typeface="ＭＳ Ｐゴシック" panose="020B0600070205080204" pitchFamily="50" charset="-128"/>
              <a:ea typeface="ＭＳ Ｐゴシック" panose="020B0600070205080204" pitchFamily="50" charset="-128"/>
            </a:rPr>
            <a:t>民生費は、住民一人当たり</a:t>
          </a:r>
          <a:r>
            <a:rPr kumimoji="1" lang="en-US" altLang="ja-JP" sz="1300">
              <a:latin typeface="ＭＳ Ｐゴシック" panose="020B0600070205080204" pitchFamily="50" charset="-128"/>
              <a:ea typeface="ＭＳ Ｐゴシック" panose="020B0600070205080204" pitchFamily="50" charset="-128"/>
            </a:rPr>
            <a:t>249,658</a:t>
          </a:r>
          <a:r>
            <a:rPr kumimoji="1" lang="ja-JP" altLang="en-US" sz="1300">
              <a:latin typeface="ＭＳ Ｐゴシック" panose="020B0600070205080204" pitchFamily="50" charset="-128"/>
              <a:ea typeface="ＭＳ Ｐゴシック" panose="020B0600070205080204" pitchFamily="50" charset="-128"/>
            </a:rPr>
            <a:t>円となっており、昨年度と比較すると減少したものの、類似団体と比較すると依然として一人当たりコストが上位の状況となっている。</a:t>
          </a:r>
        </a:p>
        <a:p>
          <a:r>
            <a:rPr kumimoji="1" lang="ja-JP" altLang="en-US" sz="1300">
              <a:latin typeface="ＭＳ Ｐゴシック" panose="020B0600070205080204" pitchFamily="50" charset="-128"/>
              <a:ea typeface="ＭＳ Ｐゴシック" panose="020B0600070205080204" pitchFamily="50" charset="-128"/>
            </a:rPr>
            <a:t>これは、本市が高齢者の増加と子育て支援の充実に重点的に取り組んできたことによるもの及び新型コロナウイルス感染症関連の給付金事業等の増加によるものである。</a:t>
          </a:r>
        </a:p>
        <a:p>
          <a:r>
            <a:rPr kumimoji="1" lang="ja-JP" altLang="en-US" sz="1300">
              <a:latin typeface="ＭＳ Ｐゴシック" panose="020B0600070205080204" pitchFamily="50" charset="-128"/>
              <a:ea typeface="ＭＳ Ｐゴシック" panose="020B0600070205080204" pitchFamily="50" charset="-128"/>
            </a:rPr>
            <a:t>衛生費は、住民一人当たり</a:t>
          </a:r>
          <a:r>
            <a:rPr kumimoji="1" lang="en-US" altLang="ja-JP" sz="1300">
              <a:latin typeface="ＭＳ Ｐゴシック" panose="020B0600070205080204" pitchFamily="50" charset="-128"/>
              <a:ea typeface="ＭＳ Ｐゴシック" panose="020B0600070205080204" pitchFamily="50" charset="-128"/>
            </a:rPr>
            <a:t>44,178</a:t>
          </a:r>
          <a:r>
            <a:rPr kumimoji="1" lang="ja-JP" altLang="en-US" sz="1300">
              <a:latin typeface="ＭＳ Ｐゴシック" panose="020B0600070205080204" pitchFamily="50" charset="-128"/>
              <a:ea typeface="ＭＳ Ｐゴシック" panose="020B0600070205080204" pitchFamily="50" charset="-128"/>
            </a:rPr>
            <a:t>円となっており、類似団体と比較すると低い水準となっている。これは、市におけるごみの再資源化に重点的に取り組んできたことによるものであり、歳出コスト削減を図っている。</a:t>
          </a:r>
        </a:p>
        <a:p>
          <a:r>
            <a:rPr kumimoji="1" lang="ja-JP" altLang="en-US" sz="1300">
              <a:latin typeface="ＭＳ Ｐゴシック" panose="020B0600070205080204" pitchFamily="50" charset="-128"/>
              <a:ea typeface="ＭＳ Ｐゴシック" panose="020B0600070205080204" pitchFamily="50" charset="-128"/>
            </a:rPr>
            <a:t>農林水産業費は、住民一人当たり</a:t>
          </a:r>
          <a:r>
            <a:rPr kumimoji="1" lang="en-US" altLang="ja-JP" sz="1300">
              <a:latin typeface="ＭＳ Ｐゴシック" panose="020B0600070205080204" pitchFamily="50" charset="-128"/>
              <a:ea typeface="ＭＳ Ｐゴシック" panose="020B0600070205080204" pitchFamily="50" charset="-128"/>
            </a:rPr>
            <a:t>73,971</a:t>
          </a:r>
          <a:r>
            <a:rPr kumimoji="1" lang="ja-JP" altLang="en-US" sz="1300">
              <a:latin typeface="ＭＳ Ｐゴシック" panose="020B0600070205080204" pitchFamily="50" charset="-128"/>
              <a:ea typeface="ＭＳ Ｐゴシック" panose="020B0600070205080204" pitchFamily="50" charset="-128"/>
            </a:rPr>
            <a:t>円となっており、類似団体と比較すると高い水準になっているのは、市の基幹産業である農業の取組を充実させているためである。</a:t>
          </a:r>
        </a:p>
        <a:p>
          <a:r>
            <a:rPr kumimoji="1" lang="ja-JP" altLang="en-US" sz="1300">
              <a:latin typeface="ＭＳ Ｐゴシック" panose="020B0600070205080204" pitchFamily="50" charset="-128"/>
              <a:ea typeface="ＭＳ Ｐゴシック" panose="020B0600070205080204" pitchFamily="50" charset="-128"/>
            </a:rPr>
            <a:t>商工費は、住民一人当たり</a:t>
          </a:r>
          <a:r>
            <a:rPr kumimoji="1" lang="en-US" altLang="ja-JP" sz="1300">
              <a:latin typeface="ＭＳ Ｐゴシック" panose="020B0600070205080204" pitchFamily="50" charset="-128"/>
              <a:ea typeface="ＭＳ Ｐゴシック" panose="020B0600070205080204" pitchFamily="50" charset="-128"/>
            </a:rPr>
            <a:t>146,512</a:t>
          </a:r>
          <a:r>
            <a:rPr kumimoji="1" lang="ja-JP" altLang="en-US" sz="1300">
              <a:latin typeface="ＭＳ Ｐゴシック" panose="020B0600070205080204" pitchFamily="50" charset="-128"/>
              <a:ea typeface="ＭＳ Ｐゴシック" panose="020B0600070205080204" pitchFamily="50" charset="-128"/>
            </a:rPr>
            <a:t>円となっており、類似団体と比較すると高い水準になっている。これは、ふるさと納税事業の拡充及び新型コロナウイルス感染症対策事業が増加したことによるものである。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鹿児島県志布志市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財政調整基金残高については、取り崩しはなかった。</a:t>
          </a:r>
        </a:p>
        <a:p>
          <a:r>
            <a:rPr kumimoji="1" lang="ja-JP" altLang="en-US" sz="1400">
              <a:latin typeface="ＭＳ ゴシック" pitchFamily="49" charset="-128"/>
              <a:ea typeface="ＭＳ ゴシック" pitchFamily="49" charset="-128"/>
            </a:rPr>
            <a:t>　実質収支額は前年度と比較し、</a:t>
          </a:r>
          <a:r>
            <a:rPr kumimoji="1" lang="en-US" altLang="ja-JP" sz="1400">
              <a:latin typeface="ＭＳ ゴシック" pitchFamily="49" charset="-128"/>
              <a:ea typeface="ＭＳ ゴシック" pitchFamily="49" charset="-128"/>
            </a:rPr>
            <a:t>204</a:t>
          </a:r>
          <a:r>
            <a:rPr kumimoji="1" lang="ja-JP" altLang="en-US" sz="1400">
              <a:latin typeface="ＭＳ ゴシック" pitchFamily="49" charset="-128"/>
              <a:ea typeface="ＭＳ ゴシック" pitchFamily="49" charset="-128"/>
            </a:rPr>
            <a:t>百万円の増である。</a:t>
          </a:r>
        </a:p>
        <a:p>
          <a:r>
            <a:rPr kumimoji="1" lang="ja-JP" altLang="en-US" sz="1400">
              <a:latin typeface="ＭＳ ゴシック" pitchFamily="49" charset="-128"/>
              <a:ea typeface="ＭＳ ゴシック" pitchFamily="49" charset="-128"/>
            </a:rPr>
            <a:t>　実質単年度収支については、昨年度と比較し</a:t>
          </a:r>
          <a:r>
            <a:rPr kumimoji="1" lang="en-US" altLang="ja-JP" sz="1400">
              <a:latin typeface="ＭＳ ゴシック" pitchFamily="49" charset="-128"/>
              <a:ea typeface="ＭＳ ゴシック" pitchFamily="49" charset="-128"/>
            </a:rPr>
            <a:t>2.73</a:t>
          </a:r>
          <a:r>
            <a:rPr kumimoji="1" lang="ja-JP" altLang="en-US" sz="1400">
              <a:latin typeface="ＭＳ ゴシック" pitchFamily="49" charset="-128"/>
              <a:ea typeface="ＭＳ ゴシック" pitchFamily="49" charset="-128"/>
            </a:rPr>
            <a:t>ポイント減少である。今後は、引き続き自主財源の確保に努めるとともに、事務事業の見直しや歳出の抑制を行い、財政の健全化に努める。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鹿児島県志布志市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すべての事業において、実質収支は黒字であり、実質赤字額は生じていない。</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今後も「行政改革アクションプラン」を着実に実施し、事務事業の見直しや歳出を抑制するとともに、自主財源の確保に取り組む。</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74" customWidth="1"/>
    <col min="12" max="12" width="2.25" style="174" customWidth="1"/>
    <col min="13" max="17" width="2.375" style="174" customWidth="1"/>
    <col min="18" max="119" width="2.125" style="174" customWidth="1"/>
    <col min="120" max="16384" width="0" style="174" hidden="1"/>
  </cols>
  <sheetData>
    <row r="1" spans="1:119" ht="33" customHeight="1" x14ac:dyDescent="0.15">
      <c r="B1" s="578" t="s">
        <v>81</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75"/>
      <c r="DK1" s="175"/>
      <c r="DL1" s="175"/>
      <c r="DM1" s="175"/>
      <c r="DN1" s="175"/>
      <c r="DO1" s="175"/>
    </row>
    <row r="2" spans="1:119" ht="24.75" thickBot="1" x14ac:dyDescent="0.2">
      <c r="B2" s="176" t="s">
        <v>82</v>
      </c>
      <c r="C2" s="176"/>
      <c r="D2" s="177"/>
    </row>
    <row r="3" spans="1:119" ht="18.75" customHeight="1" thickBot="1" x14ac:dyDescent="0.2">
      <c r="A3" s="175"/>
      <c r="B3" s="579" t="s">
        <v>83</v>
      </c>
      <c r="C3" s="580"/>
      <c r="D3" s="580"/>
      <c r="E3" s="581"/>
      <c r="F3" s="581"/>
      <c r="G3" s="581"/>
      <c r="H3" s="581"/>
      <c r="I3" s="581"/>
      <c r="J3" s="581"/>
      <c r="K3" s="581"/>
      <c r="L3" s="581" t="s">
        <v>84</v>
      </c>
      <c r="M3" s="581"/>
      <c r="N3" s="581"/>
      <c r="O3" s="581"/>
      <c r="P3" s="581"/>
      <c r="Q3" s="581"/>
      <c r="R3" s="584"/>
      <c r="S3" s="584"/>
      <c r="T3" s="584"/>
      <c r="U3" s="584"/>
      <c r="V3" s="585"/>
      <c r="W3" s="475" t="s">
        <v>85</v>
      </c>
      <c r="X3" s="476"/>
      <c r="Y3" s="476"/>
      <c r="Z3" s="476"/>
      <c r="AA3" s="476"/>
      <c r="AB3" s="580"/>
      <c r="AC3" s="584" t="s">
        <v>86</v>
      </c>
      <c r="AD3" s="476"/>
      <c r="AE3" s="476"/>
      <c r="AF3" s="476"/>
      <c r="AG3" s="476"/>
      <c r="AH3" s="476"/>
      <c r="AI3" s="476"/>
      <c r="AJ3" s="476"/>
      <c r="AK3" s="476"/>
      <c r="AL3" s="546"/>
      <c r="AM3" s="475" t="s">
        <v>87</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88</v>
      </c>
      <c r="BO3" s="476"/>
      <c r="BP3" s="476"/>
      <c r="BQ3" s="476"/>
      <c r="BR3" s="476"/>
      <c r="BS3" s="476"/>
      <c r="BT3" s="476"/>
      <c r="BU3" s="546"/>
      <c r="BV3" s="475" t="s">
        <v>89</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90</v>
      </c>
      <c r="CU3" s="476"/>
      <c r="CV3" s="476"/>
      <c r="CW3" s="476"/>
      <c r="CX3" s="476"/>
      <c r="CY3" s="476"/>
      <c r="CZ3" s="476"/>
      <c r="DA3" s="546"/>
      <c r="DB3" s="475" t="s">
        <v>91</v>
      </c>
      <c r="DC3" s="476"/>
      <c r="DD3" s="476"/>
      <c r="DE3" s="476"/>
      <c r="DF3" s="476"/>
      <c r="DG3" s="476"/>
      <c r="DH3" s="476"/>
      <c r="DI3" s="546"/>
    </row>
    <row r="4" spans="1:119" ht="18.75" customHeight="1" x14ac:dyDescent="0.15">
      <c r="A4" s="175"/>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92</v>
      </c>
      <c r="AZ4" s="433"/>
      <c r="BA4" s="433"/>
      <c r="BB4" s="433"/>
      <c r="BC4" s="433"/>
      <c r="BD4" s="433"/>
      <c r="BE4" s="433"/>
      <c r="BF4" s="433"/>
      <c r="BG4" s="433"/>
      <c r="BH4" s="433"/>
      <c r="BI4" s="433"/>
      <c r="BJ4" s="433"/>
      <c r="BK4" s="433"/>
      <c r="BL4" s="433"/>
      <c r="BM4" s="434"/>
      <c r="BN4" s="435">
        <v>33173482</v>
      </c>
      <c r="BO4" s="436"/>
      <c r="BP4" s="436"/>
      <c r="BQ4" s="436"/>
      <c r="BR4" s="436"/>
      <c r="BS4" s="436"/>
      <c r="BT4" s="436"/>
      <c r="BU4" s="437"/>
      <c r="BV4" s="435">
        <v>34099447</v>
      </c>
      <c r="BW4" s="436"/>
      <c r="BX4" s="436"/>
      <c r="BY4" s="436"/>
      <c r="BZ4" s="436"/>
      <c r="CA4" s="436"/>
      <c r="CB4" s="436"/>
      <c r="CC4" s="437"/>
      <c r="CD4" s="572" t="s">
        <v>93</v>
      </c>
      <c r="CE4" s="573"/>
      <c r="CF4" s="573"/>
      <c r="CG4" s="573"/>
      <c r="CH4" s="573"/>
      <c r="CI4" s="573"/>
      <c r="CJ4" s="573"/>
      <c r="CK4" s="573"/>
      <c r="CL4" s="573"/>
      <c r="CM4" s="573"/>
      <c r="CN4" s="573"/>
      <c r="CO4" s="573"/>
      <c r="CP4" s="573"/>
      <c r="CQ4" s="573"/>
      <c r="CR4" s="573"/>
      <c r="CS4" s="574"/>
      <c r="CT4" s="575">
        <v>7.9</v>
      </c>
      <c r="CU4" s="576"/>
      <c r="CV4" s="576"/>
      <c r="CW4" s="576"/>
      <c r="CX4" s="576"/>
      <c r="CY4" s="576"/>
      <c r="CZ4" s="576"/>
      <c r="DA4" s="577"/>
      <c r="DB4" s="575">
        <v>5.8</v>
      </c>
      <c r="DC4" s="576"/>
      <c r="DD4" s="576"/>
      <c r="DE4" s="576"/>
      <c r="DF4" s="576"/>
      <c r="DG4" s="576"/>
      <c r="DH4" s="576"/>
      <c r="DI4" s="577"/>
    </row>
    <row r="5" spans="1:119" ht="18.75" customHeight="1" x14ac:dyDescent="0.15">
      <c r="A5" s="175"/>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94</v>
      </c>
      <c r="AN5" s="363"/>
      <c r="AO5" s="363"/>
      <c r="AP5" s="363"/>
      <c r="AQ5" s="363"/>
      <c r="AR5" s="363"/>
      <c r="AS5" s="363"/>
      <c r="AT5" s="364"/>
      <c r="AU5" s="464" t="s">
        <v>95</v>
      </c>
      <c r="AV5" s="465"/>
      <c r="AW5" s="465"/>
      <c r="AX5" s="465"/>
      <c r="AY5" s="420" t="s">
        <v>96</v>
      </c>
      <c r="AZ5" s="421"/>
      <c r="BA5" s="421"/>
      <c r="BB5" s="421"/>
      <c r="BC5" s="421"/>
      <c r="BD5" s="421"/>
      <c r="BE5" s="421"/>
      <c r="BF5" s="421"/>
      <c r="BG5" s="421"/>
      <c r="BH5" s="421"/>
      <c r="BI5" s="421"/>
      <c r="BJ5" s="421"/>
      <c r="BK5" s="421"/>
      <c r="BL5" s="421"/>
      <c r="BM5" s="422"/>
      <c r="BN5" s="406">
        <v>32271128</v>
      </c>
      <c r="BO5" s="407"/>
      <c r="BP5" s="407"/>
      <c r="BQ5" s="407"/>
      <c r="BR5" s="407"/>
      <c r="BS5" s="407"/>
      <c r="BT5" s="407"/>
      <c r="BU5" s="408"/>
      <c r="BV5" s="406">
        <v>33393763</v>
      </c>
      <c r="BW5" s="407"/>
      <c r="BX5" s="407"/>
      <c r="BY5" s="407"/>
      <c r="BZ5" s="407"/>
      <c r="CA5" s="407"/>
      <c r="CB5" s="407"/>
      <c r="CC5" s="408"/>
      <c r="CD5" s="446" t="s">
        <v>97</v>
      </c>
      <c r="CE5" s="366"/>
      <c r="CF5" s="366"/>
      <c r="CG5" s="366"/>
      <c r="CH5" s="366"/>
      <c r="CI5" s="366"/>
      <c r="CJ5" s="366"/>
      <c r="CK5" s="366"/>
      <c r="CL5" s="366"/>
      <c r="CM5" s="366"/>
      <c r="CN5" s="366"/>
      <c r="CO5" s="366"/>
      <c r="CP5" s="366"/>
      <c r="CQ5" s="366"/>
      <c r="CR5" s="366"/>
      <c r="CS5" s="447"/>
      <c r="CT5" s="403">
        <v>87.3</v>
      </c>
      <c r="CU5" s="404"/>
      <c r="CV5" s="404"/>
      <c r="CW5" s="404"/>
      <c r="CX5" s="404"/>
      <c r="CY5" s="404"/>
      <c r="CZ5" s="404"/>
      <c r="DA5" s="405"/>
      <c r="DB5" s="403">
        <v>80.3</v>
      </c>
      <c r="DC5" s="404"/>
      <c r="DD5" s="404"/>
      <c r="DE5" s="404"/>
      <c r="DF5" s="404"/>
      <c r="DG5" s="404"/>
      <c r="DH5" s="404"/>
      <c r="DI5" s="405"/>
    </row>
    <row r="6" spans="1:119" ht="18.75" customHeight="1" x14ac:dyDescent="0.15">
      <c r="A6" s="175"/>
      <c r="B6" s="552" t="s">
        <v>98</v>
      </c>
      <c r="C6" s="393"/>
      <c r="D6" s="393"/>
      <c r="E6" s="553"/>
      <c r="F6" s="553"/>
      <c r="G6" s="553"/>
      <c r="H6" s="553"/>
      <c r="I6" s="553"/>
      <c r="J6" s="553"/>
      <c r="K6" s="553"/>
      <c r="L6" s="553" t="s">
        <v>99</v>
      </c>
      <c r="M6" s="553"/>
      <c r="N6" s="553"/>
      <c r="O6" s="553"/>
      <c r="P6" s="553"/>
      <c r="Q6" s="553"/>
      <c r="R6" s="391"/>
      <c r="S6" s="391"/>
      <c r="T6" s="391"/>
      <c r="U6" s="391"/>
      <c r="V6" s="559"/>
      <c r="W6" s="496" t="s">
        <v>100</v>
      </c>
      <c r="X6" s="392"/>
      <c r="Y6" s="392"/>
      <c r="Z6" s="392"/>
      <c r="AA6" s="392"/>
      <c r="AB6" s="393"/>
      <c r="AC6" s="564" t="s">
        <v>101</v>
      </c>
      <c r="AD6" s="565"/>
      <c r="AE6" s="565"/>
      <c r="AF6" s="565"/>
      <c r="AG6" s="565"/>
      <c r="AH6" s="565"/>
      <c r="AI6" s="565"/>
      <c r="AJ6" s="565"/>
      <c r="AK6" s="565"/>
      <c r="AL6" s="566"/>
      <c r="AM6" s="463" t="s">
        <v>102</v>
      </c>
      <c r="AN6" s="363"/>
      <c r="AO6" s="363"/>
      <c r="AP6" s="363"/>
      <c r="AQ6" s="363"/>
      <c r="AR6" s="363"/>
      <c r="AS6" s="363"/>
      <c r="AT6" s="364"/>
      <c r="AU6" s="464" t="s">
        <v>95</v>
      </c>
      <c r="AV6" s="465"/>
      <c r="AW6" s="465"/>
      <c r="AX6" s="465"/>
      <c r="AY6" s="420" t="s">
        <v>103</v>
      </c>
      <c r="AZ6" s="421"/>
      <c r="BA6" s="421"/>
      <c r="BB6" s="421"/>
      <c r="BC6" s="421"/>
      <c r="BD6" s="421"/>
      <c r="BE6" s="421"/>
      <c r="BF6" s="421"/>
      <c r="BG6" s="421"/>
      <c r="BH6" s="421"/>
      <c r="BI6" s="421"/>
      <c r="BJ6" s="421"/>
      <c r="BK6" s="421"/>
      <c r="BL6" s="421"/>
      <c r="BM6" s="422"/>
      <c r="BN6" s="406">
        <v>902354</v>
      </c>
      <c r="BO6" s="407"/>
      <c r="BP6" s="407"/>
      <c r="BQ6" s="407"/>
      <c r="BR6" s="407"/>
      <c r="BS6" s="407"/>
      <c r="BT6" s="407"/>
      <c r="BU6" s="408"/>
      <c r="BV6" s="406">
        <v>705684</v>
      </c>
      <c r="BW6" s="407"/>
      <c r="BX6" s="407"/>
      <c r="BY6" s="407"/>
      <c r="BZ6" s="407"/>
      <c r="CA6" s="407"/>
      <c r="CB6" s="407"/>
      <c r="CC6" s="408"/>
      <c r="CD6" s="446" t="s">
        <v>104</v>
      </c>
      <c r="CE6" s="366"/>
      <c r="CF6" s="366"/>
      <c r="CG6" s="366"/>
      <c r="CH6" s="366"/>
      <c r="CI6" s="366"/>
      <c r="CJ6" s="366"/>
      <c r="CK6" s="366"/>
      <c r="CL6" s="366"/>
      <c r="CM6" s="366"/>
      <c r="CN6" s="366"/>
      <c r="CO6" s="366"/>
      <c r="CP6" s="366"/>
      <c r="CQ6" s="366"/>
      <c r="CR6" s="366"/>
      <c r="CS6" s="447"/>
      <c r="CT6" s="549">
        <v>88.3</v>
      </c>
      <c r="CU6" s="550"/>
      <c r="CV6" s="550"/>
      <c r="CW6" s="550"/>
      <c r="CX6" s="550"/>
      <c r="CY6" s="550"/>
      <c r="CZ6" s="550"/>
      <c r="DA6" s="551"/>
      <c r="DB6" s="549">
        <v>83.8</v>
      </c>
      <c r="DC6" s="550"/>
      <c r="DD6" s="550"/>
      <c r="DE6" s="550"/>
      <c r="DF6" s="550"/>
      <c r="DG6" s="550"/>
      <c r="DH6" s="550"/>
      <c r="DI6" s="551"/>
    </row>
    <row r="7" spans="1:119" ht="18.75" customHeight="1" x14ac:dyDescent="0.15">
      <c r="A7" s="175"/>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105</v>
      </c>
      <c r="AN7" s="363"/>
      <c r="AO7" s="363"/>
      <c r="AP7" s="363"/>
      <c r="AQ7" s="363"/>
      <c r="AR7" s="363"/>
      <c r="AS7" s="363"/>
      <c r="AT7" s="364"/>
      <c r="AU7" s="464" t="s">
        <v>95</v>
      </c>
      <c r="AV7" s="465"/>
      <c r="AW7" s="465"/>
      <c r="AX7" s="465"/>
      <c r="AY7" s="420" t="s">
        <v>106</v>
      </c>
      <c r="AZ7" s="421"/>
      <c r="BA7" s="421"/>
      <c r="BB7" s="421"/>
      <c r="BC7" s="421"/>
      <c r="BD7" s="421"/>
      <c r="BE7" s="421"/>
      <c r="BF7" s="421"/>
      <c r="BG7" s="421"/>
      <c r="BH7" s="421"/>
      <c r="BI7" s="421"/>
      <c r="BJ7" s="421"/>
      <c r="BK7" s="421"/>
      <c r="BL7" s="421"/>
      <c r="BM7" s="422"/>
      <c r="BN7" s="406">
        <v>12555</v>
      </c>
      <c r="BO7" s="407"/>
      <c r="BP7" s="407"/>
      <c r="BQ7" s="407"/>
      <c r="BR7" s="407"/>
      <c r="BS7" s="407"/>
      <c r="BT7" s="407"/>
      <c r="BU7" s="408"/>
      <c r="BV7" s="406">
        <v>35468</v>
      </c>
      <c r="BW7" s="407"/>
      <c r="BX7" s="407"/>
      <c r="BY7" s="407"/>
      <c r="BZ7" s="407"/>
      <c r="CA7" s="407"/>
      <c r="CB7" s="407"/>
      <c r="CC7" s="408"/>
      <c r="CD7" s="446" t="s">
        <v>107</v>
      </c>
      <c r="CE7" s="366"/>
      <c r="CF7" s="366"/>
      <c r="CG7" s="366"/>
      <c r="CH7" s="366"/>
      <c r="CI7" s="366"/>
      <c r="CJ7" s="366"/>
      <c r="CK7" s="366"/>
      <c r="CL7" s="366"/>
      <c r="CM7" s="366"/>
      <c r="CN7" s="366"/>
      <c r="CO7" s="366"/>
      <c r="CP7" s="366"/>
      <c r="CQ7" s="366"/>
      <c r="CR7" s="366"/>
      <c r="CS7" s="447"/>
      <c r="CT7" s="406">
        <v>11238389</v>
      </c>
      <c r="CU7" s="407"/>
      <c r="CV7" s="407"/>
      <c r="CW7" s="407"/>
      <c r="CX7" s="407"/>
      <c r="CY7" s="407"/>
      <c r="CZ7" s="407"/>
      <c r="DA7" s="408"/>
      <c r="DB7" s="406">
        <v>11502534</v>
      </c>
      <c r="DC7" s="407"/>
      <c r="DD7" s="407"/>
      <c r="DE7" s="407"/>
      <c r="DF7" s="407"/>
      <c r="DG7" s="407"/>
      <c r="DH7" s="407"/>
      <c r="DI7" s="408"/>
    </row>
    <row r="8" spans="1:119" ht="18.75" customHeight="1" thickBot="1" x14ac:dyDescent="0.2">
      <c r="A8" s="175"/>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108</v>
      </c>
      <c r="AN8" s="363"/>
      <c r="AO8" s="363"/>
      <c r="AP8" s="363"/>
      <c r="AQ8" s="363"/>
      <c r="AR8" s="363"/>
      <c r="AS8" s="363"/>
      <c r="AT8" s="364"/>
      <c r="AU8" s="464" t="s">
        <v>95</v>
      </c>
      <c r="AV8" s="465"/>
      <c r="AW8" s="465"/>
      <c r="AX8" s="465"/>
      <c r="AY8" s="420" t="s">
        <v>109</v>
      </c>
      <c r="AZ8" s="421"/>
      <c r="BA8" s="421"/>
      <c r="BB8" s="421"/>
      <c r="BC8" s="421"/>
      <c r="BD8" s="421"/>
      <c r="BE8" s="421"/>
      <c r="BF8" s="421"/>
      <c r="BG8" s="421"/>
      <c r="BH8" s="421"/>
      <c r="BI8" s="421"/>
      <c r="BJ8" s="421"/>
      <c r="BK8" s="421"/>
      <c r="BL8" s="421"/>
      <c r="BM8" s="422"/>
      <c r="BN8" s="406">
        <v>889799</v>
      </c>
      <c r="BO8" s="407"/>
      <c r="BP8" s="407"/>
      <c r="BQ8" s="407"/>
      <c r="BR8" s="407"/>
      <c r="BS8" s="407"/>
      <c r="BT8" s="407"/>
      <c r="BU8" s="408"/>
      <c r="BV8" s="406">
        <v>670216</v>
      </c>
      <c r="BW8" s="407"/>
      <c r="BX8" s="407"/>
      <c r="BY8" s="407"/>
      <c r="BZ8" s="407"/>
      <c r="CA8" s="407"/>
      <c r="CB8" s="407"/>
      <c r="CC8" s="408"/>
      <c r="CD8" s="446" t="s">
        <v>110</v>
      </c>
      <c r="CE8" s="366"/>
      <c r="CF8" s="366"/>
      <c r="CG8" s="366"/>
      <c r="CH8" s="366"/>
      <c r="CI8" s="366"/>
      <c r="CJ8" s="366"/>
      <c r="CK8" s="366"/>
      <c r="CL8" s="366"/>
      <c r="CM8" s="366"/>
      <c r="CN8" s="366"/>
      <c r="CO8" s="366"/>
      <c r="CP8" s="366"/>
      <c r="CQ8" s="366"/>
      <c r="CR8" s="366"/>
      <c r="CS8" s="447"/>
      <c r="CT8" s="509">
        <v>0.39</v>
      </c>
      <c r="CU8" s="510"/>
      <c r="CV8" s="510"/>
      <c r="CW8" s="510"/>
      <c r="CX8" s="510"/>
      <c r="CY8" s="510"/>
      <c r="CZ8" s="510"/>
      <c r="DA8" s="511"/>
      <c r="DB8" s="509">
        <v>0.38</v>
      </c>
      <c r="DC8" s="510"/>
      <c r="DD8" s="510"/>
      <c r="DE8" s="510"/>
      <c r="DF8" s="510"/>
      <c r="DG8" s="510"/>
      <c r="DH8" s="510"/>
      <c r="DI8" s="511"/>
    </row>
    <row r="9" spans="1:119" ht="18.75" customHeight="1" thickBot="1" x14ac:dyDescent="0.2">
      <c r="A9" s="175"/>
      <c r="B9" s="538" t="s">
        <v>111</v>
      </c>
      <c r="C9" s="539"/>
      <c r="D9" s="539"/>
      <c r="E9" s="539"/>
      <c r="F9" s="539"/>
      <c r="G9" s="539"/>
      <c r="H9" s="539"/>
      <c r="I9" s="539"/>
      <c r="J9" s="539"/>
      <c r="K9" s="457"/>
      <c r="L9" s="540" t="s">
        <v>112</v>
      </c>
      <c r="M9" s="541"/>
      <c r="N9" s="541"/>
      <c r="O9" s="541"/>
      <c r="P9" s="541"/>
      <c r="Q9" s="542"/>
      <c r="R9" s="543">
        <v>29329</v>
      </c>
      <c r="S9" s="544"/>
      <c r="T9" s="544"/>
      <c r="U9" s="544"/>
      <c r="V9" s="545"/>
      <c r="W9" s="475" t="s">
        <v>113</v>
      </c>
      <c r="X9" s="476"/>
      <c r="Y9" s="476"/>
      <c r="Z9" s="476"/>
      <c r="AA9" s="476"/>
      <c r="AB9" s="476"/>
      <c r="AC9" s="476"/>
      <c r="AD9" s="476"/>
      <c r="AE9" s="476"/>
      <c r="AF9" s="476"/>
      <c r="AG9" s="476"/>
      <c r="AH9" s="476"/>
      <c r="AI9" s="476"/>
      <c r="AJ9" s="476"/>
      <c r="AK9" s="476"/>
      <c r="AL9" s="546"/>
      <c r="AM9" s="463" t="s">
        <v>114</v>
      </c>
      <c r="AN9" s="363"/>
      <c r="AO9" s="363"/>
      <c r="AP9" s="363"/>
      <c r="AQ9" s="363"/>
      <c r="AR9" s="363"/>
      <c r="AS9" s="363"/>
      <c r="AT9" s="364"/>
      <c r="AU9" s="464" t="s">
        <v>95</v>
      </c>
      <c r="AV9" s="465"/>
      <c r="AW9" s="465"/>
      <c r="AX9" s="465"/>
      <c r="AY9" s="420" t="s">
        <v>115</v>
      </c>
      <c r="AZ9" s="421"/>
      <c r="BA9" s="421"/>
      <c r="BB9" s="421"/>
      <c r="BC9" s="421"/>
      <c r="BD9" s="421"/>
      <c r="BE9" s="421"/>
      <c r="BF9" s="421"/>
      <c r="BG9" s="421"/>
      <c r="BH9" s="421"/>
      <c r="BI9" s="421"/>
      <c r="BJ9" s="421"/>
      <c r="BK9" s="421"/>
      <c r="BL9" s="421"/>
      <c r="BM9" s="422"/>
      <c r="BN9" s="406">
        <v>219583</v>
      </c>
      <c r="BO9" s="407"/>
      <c r="BP9" s="407"/>
      <c r="BQ9" s="407"/>
      <c r="BR9" s="407"/>
      <c r="BS9" s="407"/>
      <c r="BT9" s="407"/>
      <c r="BU9" s="408"/>
      <c r="BV9" s="406">
        <v>240624</v>
      </c>
      <c r="BW9" s="407"/>
      <c r="BX9" s="407"/>
      <c r="BY9" s="407"/>
      <c r="BZ9" s="407"/>
      <c r="CA9" s="407"/>
      <c r="CB9" s="407"/>
      <c r="CC9" s="408"/>
      <c r="CD9" s="446" t="s">
        <v>116</v>
      </c>
      <c r="CE9" s="366"/>
      <c r="CF9" s="366"/>
      <c r="CG9" s="366"/>
      <c r="CH9" s="366"/>
      <c r="CI9" s="366"/>
      <c r="CJ9" s="366"/>
      <c r="CK9" s="366"/>
      <c r="CL9" s="366"/>
      <c r="CM9" s="366"/>
      <c r="CN9" s="366"/>
      <c r="CO9" s="366"/>
      <c r="CP9" s="366"/>
      <c r="CQ9" s="366"/>
      <c r="CR9" s="366"/>
      <c r="CS9" s="447"/>
      <c r="CT9" s="403">
        <v>19.600000000000001</v>
      </c>
      <c r="CU9" s="404"/>
      <c r="CV9" s="404"/>
      <c r="CW9" s="404"/>
      <c r="CX9" s="404"/>
      <c r="CY9" s="404"/>
      <c r="CZ9" s="404"/>
      <c r="DA9" s="405"/>
      <c r="DB9" s="403">
        <v>18.899999999999999</v>
      </c>
      <c r="DC9" s="404"/>
      <c r="DD9" s="404"/>
      <c r="DE9" s="404"/>
      <c r="DF9" s="404"/>
      <c r="DG9" s="404"/>
      <c r="DH9" s="404"/>
      <c r="DI9" s="405"/>
    </row>
    <row r="10" spans="1:119" ht="18.75" customHeight="1" thickBot="1" x14ac:dyDescent="0.2">
      <c r="A10" s="175"/>
      <c r="B10" s="538"/>
      <c r="C10" s="539"/>
      <c r="D10" s="539"/>
      <c r="E10" s="539"/>
      <c r="F10" s="539"/>
      <c r="G10" s="539"/>
      <c r="H10" s="539"/>
      <c r="I10" s="539"/>
      <c r="J10" s="539"/>
      <c r="K10" s="457"/>
      <c r="L10" s="362" t="s">
        <v>117</v>
      </c>
      <c r="M10" s="363"/>
      <c r="N10" s="363"/>
      <c r="O10" s="363"/>
      <c r="P10" s="363"/>
      <c r="Q10" s="364"/>
      <c r="R10" s="359">
        <v>31479</v>
      </c>
      <c r="S10" s="360"/>
      <c r="T10" s="360"/>
      <c r="U10" s="360"/>
      <c r="V10" s="419"/>
      <c r="W10" s="547"/>
      <c r="X10" s="357"/>
      <c r="Y10" s="357"/>
      <c r="Z10" s="357"/>
      <c r="AA10" s="357"/>
      <c r="AB10" s="357"/>
      <c r="AC10" s="357"/>
      <c r="AD10" s="357"/>
      <c r="AE10" s="357"/>
      <c r="AF10" s="357"/>
      <c r="AG10" s="357"/>
      <c r="AH10" s="357"/>
      <c r="AI10" s="357"/>
      <c r="AJ10" s="357"/>
      <c r="AK10" s="357"/>
      <c r="AL10" s="548"/>
      <c r="AM10" s="463" t="s">
        <v>118</v>
      </c>
      <c r="AN10" s="363"/>
      <c r="AO10" s="363"/>
      <c r="AP10" s="363"/>
      <c r="AQ10" s="363"/>
      <c r="AR10" s="363"/>
      <c r="AS10" s="363"/>
      <c r="AT10" s="364"/>
      <c r="AU10" s="464" t="s">
        <v>119</v>
      </c>
      <c r="AV10" s="465"/>
      <c r="AW10" s="465"/>
      <c r="AX10" s="465"/>
      <c r="AY10" s="420" t="s">
        <v>120</v>
      </c>
      <c r="AZ10" s="421"/>
      <c r="BA10" s="421"/>
      <c r="BB10" s="421"/>
      <c r="BC10" s="421"/>
      <c r="BD10" s="421"/>
      <c r="BE10" s="421"/>
      <c r="BF10" s="421"/>
      <c r="BG10" s="421"/>
      <c r="BH10" s="421"/>
      <c r="BI10" s="421"/>
      <c r="BJ10" s="421"/>
      <c r="BK10" s="421"/>
      <c r="BL10" s="421"/>
      <c r="BM10" s="422"/>
      <c r="BN10" s="406">
        <v>3530</v>
      </c>
      <c r="BO10" s="407"/>
      <c r="BP10" s="407"/>
      <c r="BQ10" s="407"/>
      <c r="BR10" s="407"/>
      <c r="BS10" s="407"/>
      <c r="BT10" s="407"/>
      <c r="BU10" s="408"/>
      <c r="BV10" s="406">
        <v>301775</v>
      </c>
      <c r="BW10" s="407"/>
      <c r="BX10" s="407"/>
      <c r="BY10" s="407"/>
      <c r="BZ10" s="407"/>
      <c r="CA10" s="407"/>
      <c r="CB10" s="407"/>
      <c r="CC10" s="408"/>
      <c r="CD10" s="181" t="s">
        <v>121</v>
      </c>
      <c r="CE10" s="182"/>
      <c r="CF10" s="182"/>
      <c r="CG10" s="182"/>
      <c r="CH10" s="182"/>
      <c r="CI10" s="182"/>
      <c r="CJ10" s="182"/>
      <c r="CK10" s="182"/>
      <c r="CL10" s="182"/>
      <c r="CM10" s="182"/>
      <c r="CN10" s="182"/>
      <c r="CO10" s="182"/>
      <c r="CP10" s="182"/>
      <c r="CQ10" s="182"/>
      <c r="CR10" s="182"/>
      <c r="CS10" s="183"/>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75"/>
      <c r="B11" s="538"/>
      <c r="C11" s="539"/>
      <c r="D11" s="539"/>
      <c r="E11" s="539"/>
      <c r="F11" s="539"/>
      <c r="G11" s="539"/>
      <c r="H11" s="539"/>
      <c r="I11" s="539"/>
      <c r="J11" s="539"/>
      <c r="K11" s="457"/>
      <c r="L11" s="367" t="s">
        <v>122</v>
      </c>
      <c r="M11" s="368"/>
      <c r="N11" s="368"/>
      <c r="O11" s="368"/>
      <c r="P11" s="368"/>
      <c r="Q11" s="369"/>
      <c r="R11" s="535" t="s">
        <v>123</v>
      </c>
      <c r="S11" s="536"/>
      <c r="T11" s="536"/>
      <c r="U11" s="536"/>
      <c r="V11" s="537"/>
      <c r="W11" s="547"/>
      <c r="X11" s="357"/>
      <c r="Y11" s="357"/>
      <c r="Z11" s="357"/>
      <c r="AA11" s="357"/>
      <c r="AB11" s="357"/>
      <c r="AC11" s="357"/>
      <c r="AD11" s="357"/>
      <c r="AE11" s="357"/>
      <c r="AF11" s="357"/>
      <c r="AG11" s="357"/>
      <c r="AH11" s="357"/>
      <c r="AI11" s="357"/>
      <c r="AJ11" s="357"/>
      <c r="AK11" s="357"/>
      <c r="AL11" s="548"/>
      <c r="AM11" s="463" t="s">
        <v>124</v>
      </c>
      <c r="AN11" s="363"/>
      <c r="AO11" s="363"/>
      <c r="AP11" s="363"/>
      <c r="AQ11" s="363"/>
      <c r="AR11" s="363"/>
      <c r="AS11" s="363"/>
      <c r="AT11" s="364"/>
      <c r="AU11" s="464" t="s">
        <v>95</v>
      </c>
      <c r="AV11" s="465"/>
      <c r="AW11" s="465"/>
      <c r="AX11" s="465"/>
      <c r="AY11" s="420" t="s">
        <v>125</v>
      </c>
      <c r="AZ11" s="421"/>
      <c r="BA11" s="421"/>
      <c r="BB11" s="421"/>
      <c r="BC11" s="421"/>
      <c r="BD11" s="421"/>
      <c r="BE11" s="421"/>
      <c r="BF11" s="421"/>
      <c r="BG11" s="421"/>
      <c r="BH11" s="421"/>
      <c r="BI11" s="421"/>
      <c r="BJ11" s="421"/>
      <c r="BK11" s="421"/>
      <c r="BL11" s="421"/>
      <c r="BM11" s="422"/>
      <c r="BN11" s="406">
        <v>0</v>
      </c>
      <c r="BO11" s="407"/>
      <c r="BP11" s="407"/>
      <c r="BQ11" s="407"/>
      <c r="BR11" s="407"/>
      <c r="BS11" s="407"/>
      <c r="BT11" s="407"/>
      <c r="BU11" s="408"/>
      <c r="BV11" s="406">
        <v>0</v>
      </c>
      <c r="BW11" s="407"/>
      <c r="BX11" s="407"/>
      <c r="BY11" s="407"/>
      <c r="BZ11" s="407"/>
      <c r="CA11" s="407"/>
      <c r="CB11" s="407"/>
      <c r="CC11" s="408"/>
      <c r="CD11" s="446" t="s">
        <v>126</v>
      </c>
      <c r="CE11" s="366"/>
      <c r="CF11" s="366"/>
      <c r="CG11" s="366"/>
      <c r="CH11" s="366"/>
      <c r="CI11" s="366"/>
      <c r="CJ11" s="366"/>
      <c r="CK11" s="366"/>
      <c r="CL11" s="366"/>
      <c r="CM11" s="366"/>
      <c r="CN11" s="366"/>
      <c r="CO11" s="366"/>
      <c r="CP11" s="366"/>
      <c r="CQ11" s="366"/>
      <c r="CR11" s="366"/>
      <c r="CS11" s="447"/>
      <c r="CT11" s="509" t="s">
        <v>127</v>
      </c>
      <c r="CU11" s="510"/>
      <c r="CV11" s="510"/>
      <c r="CW11" s="510"/>
      <c r="CX11" s="510"/>
      <c r="CY11" s="510"/>
      <c r="CZ11" s="510"/>
      <c r="DA11" s="511"/>
      <c r="DB11" s="509" t="s">
        <v>127</v>
      </c>
      <c r="DC11" s="510"/>
      <c r="DD11" s="510"/>
      <c r="DE11" s="510"/>
      <c r="DF11" s="510"/>
      <c r="DG11" s="510"/>
      <c r="DH11" s="510"/>
      <c r="DI11" s="511"/>
    </row>
    <row r="12" spans="1:119" ht="18.75" customHeight="1" x14ac:dyDescent="0.15">
      <c r="A12" s="175"/>
      <c r="B12" s="512" t="s">
        <v>128</v>
      </c>
      <c r="C12" s="513"/>
      <c r="D12" s="513"/>
      <c r="E12" s="513"/>
      <c r="F12" s="513"/>
      <c r="G12" s="513"/>
      <c r="H12" s="513"/>
      <c r="I12" s="513"/>
      <c r="J12" s="513"/>
      <c r="K12" s="514"/>
      <c r="L12" s="521" t="s">
        <v>129</v>
      </c>
      <c r="M12" s="522"/>
      <c r="N12" s="522"/>
      <c r="O12" s="522"/>
      <c r="P12" s="522"/>
      <c r="Q12" s="523"/>
      <c r="R12" s="524">
        <v>29808</v>
      </c>
      <c r="S12" s="525"/>
      <c r="T12" s="525"/>
      <c r="U12" s="525"/>
      <c r="V12" s="526"/>
      <c r="W12" s="527" t="s">
        <v>1</v>
      </c>
      <c r="X12" s="465"/>
      <c r="Y12" s="465"/>
      <c r="Z12" s="465"/>
      <c r="AA12" s="465"/>
      <c r="AB12" s="528"/>
      <c r="AC12" s="529" t="s">
        <v>130</v>
      </c>
      <c r="AD12" s="530"/>
      <c r="AE12" s="530"/>
      <c r="AF12" s="530"/>
      <c r="AG12" s="531"/>
      <c r="AH12" s="529" t="s">
        <v>131</v>
      </c>
      <c r="AI12" s="530"/>
      <c r="AJ12" s="530"/>
      <c r="AK12" s="530"/>
      <c r="AL12" s="532"/>
      <c r="AM12" s="463" t="s">
        <v>132</v>
      </c>
      <c r="AN12" s="363"/>
      <c r="AO12" s="363"/>
      <c r="AP12" s="363"/>
      <c r="AQ12" s="363"/>
      <c r="AR12" s="363"/>
      <c r="AS12" s="363"/>
      <c r="AT12" s="364"/>
      <c r="AU12" s="464" t="s">
        <v>119</v>
      </c>
      <c r="AV12" s="465"/>
      <c r="AW12" s="465"/>
      <c r="AX12" s="465"/>
      <c r="AY12" s="420" t="s">
        <v>133</v>
      </c>
      <c r="AZ12" s="421"/>
      <c r="BA12" s="421"/>
      <c r="BB12" s="421"/>
      <c r="BC12" s="421"/>
      <c r="BD12" s="421"/>
      <c r="BE12" s="421"/>
      <c r="BF12" s="421"/>
      <c r="BG12" s="421"/>
      <c r="BH12" s="421"/>
      <c r="BI12" s="421"/>
      <c r="BJ12" s="421"/>
      <c r="BK12" s="421"/>
      <c r="BL12" s="421"/>
      <c r="BM12" s="422"/>
      <c r="BN12" s="406">
        <v>0</v>
      </c>
      <c r="BO12" s="407"/>
      <c r="BP12" s="407"/>
      <c r="BQ12" s="407"/>
      <c r="BR12" s="407"/>
      <c r="BS12" s="407"/>
      <c r="BT12" s="407"/>
      <c r="BU12" s="408"/>
      <c r="BV12" s="406">
        <v>0</v>
      </c>
      <c r="BW12" s="407"/>
      <c r="BX12" s="407"/>
      <c r="BY12" s="407"/>
      <c r="BZ12" s="407"/>
      <c r="CA12" s="407"/>
      <c r="CB12" s="407"/>
      <c r="CC12" s="408"/>
      <c r="CD12" s="446" t="s">
        <v>134</v>
      </c>
      <c r="CE12" s="366"/>
      <c r="CF12" s="366"/>
      <c r="CG12" s="366"/>
      <c r="CH12" s="366"/>
      <c r="CI12" s="366"/>
      <c r="CJ12" s="366"/>
      <c r="CK12" s="366"/>
      <c r="CL12" s="366"/>
      <c r="CM12" s="366"/>
      <c r="CN12" s="366"/>
      <c r="CO12" s="366"/>
      <c r="CP12" s="366"/>
      <c r="CQ12" s="366"/>
      <c r="CR12" s="366"/>
      <c r="CS12" s="447"/>
      <c r="CT12" s="509" t="s">
        <v>127</v>
      </c>
      <c r="CU12" s="510"/>
      <c r="CV12" s="510"/>
      <c r="CW12" s="510"/>
      <c r="CX12" s="510"/>
      <c r="CY12" s="510"/>
      <c r="CZ12" s="510"/>
      <c r="DA12" s="511"/>
      <c r="DB12" s="509" t="s">
        <v>135</v>
      </c>
      <c r="DC12" s="510"/>
      <c r="DD12" s="510"/>
      <c r="DE12" s="510"/>
      <c r="DF12" s="510"/>
      <c r="DG12" s="510"/>
      <c r="DH12" s="510"/>
      <c r="DI12" s="511"/>
    </row>
    <row r="13" spans="1:119" ht="18.75" customHeight="1" x14ac:dyDescent="0.15">
      <c r="A13" s="175"/>
      <c r="B13" s="515"/>
      <c r="C13" s="516"/>
      <c r="D13" s="516"/>
      <c r="E13" s="516"/>
      <c r="F13" s="516"/>
      <c r="G13" s="516"/>
      <c r="H13" s="516"/>
      <c r="I13" s="516"/>
      <c r="J13" s="516"/>
      <c r="K13" s="517"/>
      <c r="L13" s="190"/>
      <c r="M13" s="490" t="s">
        <v>136</v>
      </c>
      <c r="N13" s="491"/>
      <c r="O13" s="491"/>
      <c r="P13" s="491"/>
      <c r="Q13" s="492"/>
      <c r="R13" s="493">
        <v>29220</v>
      </c>
      <c r="S13" s="494"/>
      <c r="T13" s="494"/>
      <c r="U13" s="494"/>
      <c r="V13" s="495"/>
      <c r="W13" s="496" t="s">
        <v>137</v>
      </c>
      <c r="X13" s="392"/>
      <c r="Y13" s="392"/>
      <c r="Z13" s="392"/>
      <c r="AA13" s="392"/>
      <c r="AB13" s="393"/>
      <c r="AC13" s="359">
        <v>3083</v>
      </c>
      <c r="AD13" s="360"/>
      <c r="AE13" s="360"/>
      <c r="AF13" s="360"/>
      <c r="AG13" s="361"/>
      <c r="AH13" s="359">
        <v>3395</v>
      </c>
      <c r="AI13" s="360"/>
      <c r="AJ13" s="360"/>
      <c r="AK13" s="360"/>
      <c r="AL13" s="419"/>
      <c r="AM13" s="463" t="s">
        <v>138</v>
      </c>
      <c r="AN13" s="363"/>
      <c r="AO13" s="363"/>
      <c r="AP13" s="363"/>
      <c r="AQ13" s="363"/>
      <c r="AR13" s="363"/>
      <c r="AS13" s="363"/>
      <c r="AT13" s="364"/>
      <c r="AU13" s="464" t="s">
        <v>119</v>
      </c>
      <c r="AV13" s="465"/>
      <c r="AW13" s="465"/>
      <c r="AX13" s="465"/>
      <c r="AY13" s="420" t="s">
        <v>139</v>
      </c>
      <c r="AZ13" s="421"/>
      <c r="BA13" s="421"/>
      <c r="BB13" s="421"/>
      <c r="BC13" s="421"/>
      <c r="BD13" s="421"/>
      <c r="BE13" s="421"/>
      <c r="BF13" s="421"/>
      <c r="BG13" s="421"/>
      <c r="BH13" s="421"/>
      <c r="BI13" s="421"/>
      <c r="BJ13" s="421"/>
      <c r="BK13" s="421"/>
      <c r="BL13" s="421"/>
      <c r="BM13" s="422"/>
      <c r="BN13" s="406">
        <v>223113</v>
      </c>
      <c r="BO13" s="407"/>
      <c r="BP13" s="407"/>
      <c r="BQ13" s="407"/>
      <c r="BR13" s="407"/>
      <c r="BS13" s="407"/>
      <c r="BT13" s="407"/>
      <c r="BU13" s="408"/>
      <c r="BV13" s="406">
        <v>542399</v>
      </c>
      <c r="BW13" s="407"/>
      <c r="BX13" s="407"/>
      <c r="BY13" s="407"/>
      <c r="BZ13" s="407"/>
      <c r="CA13" s="407"/>
      <c r="CB13" s="407"/>
      <c r="CC13" s="408"/>
      <c r="CD13" s="446" t="s">
        <v>140</v>
      </c>
      <c r="CE13" s="366"/>
      <c r="CF13" s="366"/>
      <c r="CG13" s="366"/>
      <c r="CH13" s="366"/>
      <c r="CI13" s="366"/>
      <c r="CJ13" s="366"/>
      <c r="CK13" s="366"/>
      <c r="CL13" s="366"/>
      <c r="CM13" s="366"/>
      <c r="CN13" s="366"/>
      <c r="CO13" s="366"/>
      <c r="CP13" s="366"/>
      <c r="CQ13" s="366"/>
      <c r="CR13" s="366"/>
      <c r="CS13" s="447"/>
      <c r="CT13" s="403">
        <v>10.1</v>
      </c>
      <c r="CU13" s="404"/>
      <c r="CV13" s="404"/>
      <c r="CW13" s="404"/>
      <c r="CX13" s="404"/>
      <c r="CY13" s="404"/>
      <c r="CZ13" s="404"/>
      <c r="DA13" s="405"/>
      <c r="DB13" s="403">
        <v>10.1</v>
      </c>
      <c r="DC13" s="404"/>
      <c r="DD13" s="404"/>
      <c r="DE13" s="404"/>
      <c r="DF13" s="404"/>
      <c r="DG13" s="404"/>
      <c r="DH13" s="404"/>
      <c r="DI13" s="405"/>
    </row>
    <row r="14" spans="1:119" ht="18.75" customHeight="1" thickBot="1" x14ac:dyDescent="0.2">
      <c r="A14" s="175"/>
      <c r="B14" s="515"/>
      <c r="C14" s="516"/>
      <c r="D14" s="516"/>
      <c r="E14" s="516"/>
      <c r="F14" s="516"/>
      <c r="G14" s="516"/>
      <c r="H14" s="516"/>
      <c r="I14" s="516"/>
      <c r="J14" s="516"/>
      <c r="K14" s="517"/>
      <c r="L14" s="480" t="s">
        <v>141</v>
      </c>
      <c r="M14" s="533"/>
      <c r="N14" s="533"/>
      <c r="O14" s="533"/>
      <c r="P14" s="533"/>
      <c r="Q14" s="534"/>
      <c r="R14" s="493">
        <v>30179</v>
      </c>
      <c r="S14" s="494"/>
      <c r="T14" s="494"/>
      <c r="U14" s="494"/>
      <c r="V14" s="495"/>
      <c r="W14" s="497"/>
      <c r="X14" s="395"/>
      <c r="Y14" s="395"/>
      <c r="Z14" s="395"/>
      <c r="AA14" s="395"/>
      <c r="AB14" s="396"/>
      <c r="AC14" s="486">
        <v>22</v>
      </c>
      <c r="AD14" s="487"/>
      <c r="AE14" s="487"/>
      <c r="AF14" s="487"/>
      <c r="AG14" s="488"/>
      <c r="AH14" s="486">
        <v>22.3</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142</v>
      </c>
      <c r="CE14" s="444"/>
      <c r="CF14" s="444"/>
      <c r="CG14" s="444"/>
      <c r="CH14" s="444"/>
      <c r="CI14" s="444"/>
      <c r="CJ14" s="444"/>
      <c r="CK14" s="444"/>
      <c r="CL14" s="444"/>
      <c r="CM14" s="444"/>
      <c r="CN14" s="444"/>
      <c r="CO14" s="444"/>
      <c r="CP14" s="444"/>
      <c r="CQ14" s="444"/>
      <c r="CR14" s="444"/>
      <c r="CS14" s="445"/>
      <c r="CT14" s="503" t="s">
        <v>127</v>
      </c>
      <c r="CU14" s="504"/>
      <c r="CV14" s="504"/>
      <c r="CW14" s="504"/>
      <c r="CX14" s="504"/>
      <c r="CY14" s="504"/>
      <c r="CZ14" s="504"/>
      <c r="DA14" s="505"/>
      <c r="DB14" s="503" t="s">
        <v>143</v>
      </c>
      <c r="DC14" s="504"/>
      <c r="DD14" s="504"/>
      <c r="DE14" s="504"/>
      <c r="DF14" s="504"/>
      <c r="DG14" s="504"/>
      <c r="DH14" s="504"/>
      <c r="DI14" s="505"/>
    </row>
    <row r="15" spans="1:119" ht="18.75" customHeight="1" x14ac:dyDescent="0.15">
      <c r="A15" s="175"/>
      <c r="B15" s="515"/>
      <c r="C15" s="516"/>
      <c r="D15" s="516"/>
      <c r="E15" s="516"/>
      <c r="F15" s="516"/>
      <c r="G15" s="516"/>
      <c r="H15" s="516"/>
      <c r="I15" s="516"/>
      <c r="J15" s="516"/>
      <c r="K15" s="517"/>
      <c r="L15" s="190"/>
      <c r="M15" s="490" t="s">
        <v>144</v>
      </c>
      <c r="N15" s="491"/>
      <c r="O15" s="491"/>
      <c r="P15" s="491"/>
      <c r="Q15" s="492"/>
      <c r="R15" s="493">
        <v>29709</v>
      </c>
      <c r="S15" s="494"/>
      <c r="T15" s="494"/>
      <c r="U15" s="494"/>
      <c r="V15" s="495"/>
      <c r="W15" s="496" t="s">
        <v>145</v>
      </c>
      <c r="X15" s="392"/>
      <c r="Y15" s="392"/>
      <c r="Z15" s="392"/>
      <c r="AA15" s="392"/>
      <c r="AB15" s="393"/>
      <c r="AC15" s="359">
        <v>2752</v>
      </c>
      <c r="AD15" s="360"/>
      <c r="AE15" s="360"/>
      <c r="AF15" s="360"/>
      <c r="AG15" s="361"/>
      <c r="AH15" s="359">
        <v>2971</v>
      </c>
      <c r="AI15" s="360"/>
      <c r="AJ15" s="360"/>
      <c r="AK15" s="360"/>
      <c r="AL15" s="419"/>
      <c r="AM15" s="463"/>
      <c r="AN15" s="363"/>
      <c r="AO15" s="363"/>
      <c r="AP15" s="363"/>
      <c r="AQ15" s="363"/>
      <c r="AR15" s="363"/>
      <c r="AS15" s="363"/>
      <c r="AT15" s="364"/>
      <c r="AU15" s="464"/>
      <c r="AV15" s="465"/>
      <c r="AW15" s="465"/>
      <c r="AX15" s="465"/>
      <c r="AY15" s="432" t="s">
        <v>146</v>
      </c>
      <c r="AZ15" s="433"/>
      <c r="BA15" s="433"/>
      <c r="BB15" s="433"/>
      <c r="BC15" s="433"/>
      <c r="BD15" s="433"/>
      <c r="BE15" s="433"/>
      <c r="BF15" s="433"/>
      <c r="BG15" s="433"/>
      <c r="BH15" s="433"/>
      <c r="BI15" s="433"/>
      <c r="BJ15" s="433"/>
      <c r="BK15" s="433"/>
      <c r="BL15" s="433"/>
      <c r="BM15" s="434"/>
      <c r="BN15" s="435">
        <v>3988957</v>
      </c>
      <c r="BO15" s="436"/>
      <c r="BP15" s="436"/>
      <c r="BQ15" s="436"/>
      <c r="BR15" s="436"/>
      <c r="BS15" s="436"/>
      <c r="BT15" s="436"/>
      <c r="BU15" s="437"/>
      <c r="BV15" s="435">
        <v>3635546</v>
      </c>
      <c r="BW15" s="436"/>
      <c r="BX15" s="436"/>
      <c r="BY15" s="436"/>
      <c r="BZ15" s="436"/>
      <c r="CA15" s="436"/>
      <c r="CB15" s="436"/>
      <c r="CC15" s="437"/>
      <c r="CD15" s="506" t="s">
        <v>147</v>
      </c>
      <c r="CE15" s="507"/>
      <c r="CF15" s="507"/>
      <c r="CG15" s="507"/>
      <c r="CH15" s="507"/>
      <c r="CI15" s="507"/>
      <c r="CJ15" s="507"/>
      <c r="CK15" s="507"/>
      <c r="CL15" s="507"/>
      <c r="CM15" s="507"/>
      <c r="CN15" s="507"/>
      <c r="CO15" s="507"/>
      <c r="CP15" s="507"/>
      <c r="CQ15" s="507"/>
      <c r="CR15" s="507"/>
      <c r="CS15" s="508"/>
      <c r="CT15" s="191"/>
      <c r="CU15" s="192"/>
      <c r="CV15" s="192"/>
      <c r="CW15" s="192"/>
      <c r="CX15" s="192"/>
      <c r="CY15" s="192"/>
      <c r="CZ15" s="192"/>
      <c r="DA15" s="193"/>
      <c r="DB15" s="191"/>
      <c r="DC15" s="192"/>
      <c r="DD15" s="192"/>
      <c r="DE15" s="192"/>
      <c r="DF15" s="192"/>
      <c r="DG15" s="192"/>
      <c r="DH15" s="192"/>
      <c r="DI15" s="193"/>
    </row>
    <row r="16" spans="1:119" ht="18.75" customHeight="1" x14ac:dyDescent="0.15">
      <c r="A16" s="175"/>
      <c r="B16" s="515"/>
      <c r="C16" s="516"/>
      <c r="D16" s="516"/>
      <c r="E16" s="516"/>
      <c r="F16" s="516"/>
      <c r="G16" s="516"/>
      <c r="H16" s="516"/>
      <c r="I16" s="516"/>
      <c r="J16" s="516"/>
      <c r="K16" s="517"/>
      <c r="L16" s="480" t="s">
        <v>148</v>
      </c>
      <c r="M16" s="481"/>
      <c r="N16" s="481"/>
      <c r="O16" s="481"/>
      <c r="P16" s="481"/>
      <c r="Q16" s="482"/>
      <c r="R16" s="483" t="s">
        <v>149</v>
      </c>
      <c r="S16" s="484"/>
      <c r="T16" s="484"/>
      <c r="U16" s="484"/>
      <c r="V16" s="485"/>
      <c r="W16" s="497"/>
      <c r="X16" s="395"/>
      <c r="Y16" s="395"/>
      <c r="Z16" s="395"/>
      <c r="AA16" s="395"/>
      <c r="AB16" s="396"/>
      <c r="AC16" s="486">
        <v>19.7</v>
      </c>
      <c r="AD16" s="487"/>
      <c r="AE16" s="487"/>
      <c r="AF16" s="487"/>
      <c r="AG16" s="488"/>
      <c r="AH16" s="486">
        <v>19.5</v>
      </c>
      <c r="AI16" s="487"/>
      <c r="AJ16" s="487"/>
      <c r="AK16" s="487"/>
      <c r="AL16" s="489"/>
      <c r="AM16" s="463"/>
      <c r="AN16" s="363"/>
      <c r="AO16" s="363"/>
      <c r="AP16" s="363"/>
      <c r="AQ16" s="363"/>
      <c r="AR16" s="363"/>
      <c r="AS16" s="363"/>
      <c r="AT16" s="364"/>
      <c r="AU16" s="464"/>
      <c r="AV16" s="465"/>
      <c r="AW16" s="465"/>
      <c r="AX16" s="465"/>
      <c r="AY16" s="420" t="s">
        <v>150</v>
      </c>
      <c r="AZ16" s="421"/>
      <c r="BA16" s="421"/>
      <c r="BB16" s="421"/>
      <c r="BC16" s="421"/>
      <c r="BD16" s="421"/>
      <c r="BE16" s="421"/>
      <c r="BF16" s="421"/>
      <c r="BG16" s="421"/>
      <c r="BH16" s="421"/>
      <c r="BI16" s="421"/>
      <c r="BJ16" s="421"/>
      <c r="BK16" s="421"/>
      <c r="BL16" s="421"/>
      <c r="BM16" s="422"/>
      <c r="BN16" s="406">
        <v>10074718</v>
      </c>
      <c r="BO16" s="407"/>
      <c r="BP16" s="407"/>
      <c r="BQ16" s="407"/>
      <c r="BR16" s="407"/>
      <c r="BS16" s="407"/>
      <c r="BT16" s="407"/>
      <c r="BU16" s="408"/>
      <c r="BV16" s="406">
        <v>10114252</v>
      </c>
      <c r="BW16" s="407"/>
      <c r="BX16" s="407"/>
      <c r="BY16" s="407"/>
      <c r="BZ16" s="407"/>
      <c r="CA16" s="407"/>
      <c r="CB16" s="407"/>
      <c r="CC16" s="408"/>
      <c r="CD16" s="184"/>
      <c r="CE16" s="438"/>
      <c r="CF16" s="438"/>
      <c r="CG16" s="438"/>
      <c r="CH16" s="438"/>
      <c r="CI16" s="438"/>
      <c r="CJ16" s="438"/>
      <c r="CK16" s="438"/>
      <c r="CL16" s="438"/>
      <c r="CM16" s="438"/>
      <c r="CN16" s="438"/>
      <c r="CO16" s="438"/>
      <c r="CP16" s="438"/>
      <c r="CQ16" s="438"/>
      <c r="CR16" s="438"/>
      <c r="CS16" s="439"/>
      <c r="CT16" s="403"/>
      <c r="CU16" s="404"/>
      <c r="CV16" s="404"/>
      <c r="CW16" s="404"/>
      <c r="CX16" s="404"/>
      <c r="CY16" s="404"/>
      <c r="CZ16" s="404"/>
      <c r="DA16" s="405"/>
      <c r="DB16" s="403"/>
      <c r="DC16" s="404"/>
      <c r="DD16" s="404"/>
      <c r="DE16" s="404"/>
      <c r="DF16" s="404"/>
      <c r="DG16" s="404"/>
      <c r="DH16" s="404"/>
      <c r="DI16" s="405"/>
    </row>
    <row r="17" spans="1:113" ht="18.75" customHeight="1" thickBot="1" x14ac:dyDescent="0.2">
      <c r="A17" s="175"/>
      <c r="B17" s="518"/>
      <c r="C17" s="519"/>
      <c r="D17" s="519"/>
      <c r="E17" s="519"/>
      <c r="F17" s="519"/>
      <c r="G17" s="519"/>
      <c r="H17" s="519"/>
      <c r="I17" s="519"/>
      <c r="J17" s="519"/>
      <c r="K17" s="520"/>
      <c r="L17" s="194"/>
      <c r="M17" s="499" t="s">
        <v>151</v>
      </c>
      <c r="N17" s="500"/>
      <c r="O17" s="500"/>
      <c r="P17" s="500"/>
      <c r="Q17" s="501"/>
      <c r="R17" s="483" t="s">
        <v>152</v>
      </c>
      <c r="S17" s="484"/>
      <c r="T17" s="484"/>
      <c r="U17" s="484"/>
      <c r="V17" s="485"/>
      <c r="W17" s="496" t="s">
        <v>153</v>
      </c>
      <c r="X17" s="392"/>
      <c r="Y17" s="392"/>
      <c r="Z17" s="392"/>
      <c r="AA17" s="392"/>
      <c r="AB17" s="393"/>
      <c r="AC17" s="359">
        <v>8154</v>
      </c>
      <c r="AD17" s="360"/>
      <c r="AE17" s="360"/>
      <c r="AF17" s="360"/>
      <c r="AG17" s="361"/>
      <c r="AH17" s="359">
        <v>8856</v>
      </c>
      <c r="AI17" s="360"/>
      <c r="AJ17" s="360"/>
      <c r="AK17" s="360"/>
      <c r="AL17" s="419"/>
      <c r="AM17" s="463"/>
      <c r="AN17" s="363"/>
      <c r="AO17" s="363"/>
      <c r="AP17" s="363"/>
      <c r="AQ17" s="363"/>
      <c r="AR17" s="363"/>
      <c r="AS17" s="363"/>
      <c r="AT17" s="364"/>
      <c r="AU17" s="464"/>
      <c r="AV17" s="465"/>
      <c r="AW17" s="465"/>
      <c r="AX17" s="465"/>
      <c r="AY17" s="420" t="s">
        <v>154</v>
      </c>
      <c r="AZ17" s="421"/>
      <c r="BA17" s="421"/>
      <c r="BB17" s="421"/>
      <c r="BC17" s="421"/>
      <c r="BD17" s="421"/>
      <c r="BE17" s="421"/>
      <c r="BF17" s="421"/>
      <c r="BG17" s="421"/>
      <c r="BH17" s="421"/>
      <c r="BI17" s="421"/>
      <c r="BJ17" s="421"/>
      <c r="BK17" s="421"/>
      <c r="BL17" s="421"/>
      <c r="BM17" s="422"/>
      <c r="BN17" s="406">
        <v>5019962</v>
      </c>
      <c r="BO17" s="407"/>
      <c r="BP17" s="407"/>
      <c r="BQ17" s="407"/>
      <c r="BR17" s="407"/>
      <c r="BS17" s="407"/>
      <c r="BT17" s="407"/>
      <c r="BU17" s="408"/>
      <c r="BV17" s="406">
        <v>4544097</v>
      </c>
      <c r="BW17" s="407"/>
      <c r="BX17" s="407"/>
      <c r="BY17" s="407"/>
      <c r="BZ17" s="407"/>
      <c r="CA17" s="407"/>
      <c r="CB17" s="407"/>
      <c r="CC17" s="408"/>
      <c r="CD17" s="184"/>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2">
      <c r="A18" s="175"/>
      <c r="B18" s="456" t="s">
        <v>155</v>
      </c>
      <c r="C18" s="457"/>
      <c r="D18" s="457"/>
      <c r="E18" s="458"/>
      <c r="F18" s="458"/>
      <c r="G18" s="458"/>
      <c r="H18" s="458"/>
      <c r="I18" s="458"/>
      <c r="J18" s="458"/>
      <c r="K18" s="458"/>
      <c r="L18" s="459">
        <v>290.27</v>
      </c>
      <c r="M18" s="459"/>
      <c r="N18" s="459"/>
      <c r="O18" s="459"/>
      <c r="P18" s="459"/>
      <c r="Q18" s="459"/>
      <c r="R18" s="460"/>
      <c r="S18" s="460"/>
      <c r="T18" s="460"/>
      <c r="U18" s="460"/>
      <c r="V18" s="461"/>
      <c r="W18" s="477"/>
      <c r="X18" s="478"/>
      <c r="Y18" s="478"/>
      <c r="Z18" s="478"/>
      <c r="AA18" s="478"/>
      <c r="AB18" s="502"/>
      <c r="AC18" s="376">
        <v>58.3</v>
      </c>
      <c r="AD18" s="377"/>
      <c r="AE18" s="377"/>
      <c r="AF18" s="377"/>
      <c r="AG18" s="462"/>
      <c r="AH18" s="376">
        <v>58.2</v>
      </c>
      <c r="AI18" s="377"/>
      <c r="AJ18" s="377"/>
      <c r="AK18" s="377"/>
      <c r="AL18" s="378"/>
      <c r="AM18" s="463"/>
      <c r="AN18" s="363"/>
      <c r="AO18" s="363"/>
      <c r="AP18" s="363"/>
      <c r="AQ18" s="363"/>
      <c r="AR18" s="363"/>
      <c r="AS18" s="363"/>
      <c r="AT18" s="364"/>
      <c r="AU18" s="464"/>
      <c r="AV18" s="465"/>
      <c r="AW18" s="465"/>
      <c r="AX18" s="465"/>
      <c r="AY18" s="420" t="s">
        <v>156</v>
      </c>
      <c r="AZ18" s="421"/>
      <c r="BA18" s="421"/>
      <c r="BB18" s="421"/>
      <c r="BC18" s="421"/>
      <c r="BD18" s="421"/>
      <c r="BE18" s="421"/>
      <c r="BF18" s="421"/>
      <c r="BG18" s="421"/>
      <c r="BH18" s="421"/>
      <c r="BI18" s="421"/>
      <c r="BJ18" s="421"/>
      <c r="BK18" s="421"/>
      <c r="BL18" s="421"/>
      <c r="BM18" s="422"/>
      <c r="BN18" s="406">
        <v>9802759</v>
      </c>
      <c r="BO18" s="407"/>
      <c r="BP18" s="407"/>
      <c r="BQ18" s="407"/>
      <c r="BR18" s="407"/>
      <c r="BS18" s="407"/>
      <c r="BT18" s="407"/>
      <c r="BU18" s="408"/>
      <c r="BV18" s="406">
        <v>9573286</v>
      </c>
      <c r="BW18" s="407"/>
      <c r="BX18" s="407"/>
      <c r="BY18" s="407"/>
      <c r="BZ18" s="407"/>
      <c r="CA18" s="407"/>
      <c r="CB18" s="407"/>
      <c r="CC18" s="408"/>
      <c r="CD18" s="184"/>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2">
      <c r="A19" s="175"/>
      <c r="B19" s="456" t="s">
        <v>157</v>
      </c>
      <c r="C19" s="457"/>
      <c r="D19" s="457"/>
      <c r="E19" s="458"/>
      <c r="F19" s="458"/>
      <c r="G19" s="458"/>
      <c r="H19" s="458"/>
      <c r="I19" s="458"/>
      <c r="J19" s="458"/>
      <c r="K19" s="458"/>
      <c r="L19" s="466">
        <v>101</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158</v>
      </c>
      <c r="AZ19" s="421"/>
      <c r="BA19" s="421"/>
      <c r="BB19" s="421"/>
      <c r="BC19" s="421"/>
      <c r="BD19" s="421"/>
      <c r="BE19" s="421"/>
      <c r="BF19" s="421"/>
      <c r="BG19" s="421"/>
      <c r="BH19" s="421"/>
      <c r="BI19" s="421"/>
      <c r="BJ19" s="421"/>
      <c r="BK19" s="421"/>
      <c r="BL19" s="421"/>
      <c r="BM19" s="422"/>
      <c r="BN19" s="406">
        <v>13442191</v>
      </c>
      <c r="BO19" s="407"/>
      <c r="BP19" s="407"/>
      <c r="BQ19" s="407"/>
      <c r="BR19" s="407"/>
      <c r="BS19" s="407"/>
      <c r="BT19" s="407"/>
      <c r="BU19" s="408"/>
      <c r="BV19" s="406">
        <v>13835893</v>
      </c>
      <c r="BW19" s="407"/>
      <c r="BX19" s="407"/>
      <c r="BY19" s="407"/>
      <c r="BZ19" s="407"/>
      <c r="CA19" s="407"/>
      <c r="CB19" s="407"/>
      <c r="CC19" s="408"/>
      <c r="CD19" s="184"/>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2">
      <c r="A20" s="175"/>
      <c r="B20" s="456" t="s">
        <v>159</v>
      </c>
      <c r="C20" s="457"/>
      <c r="D20" s="457"/>
      <c r="E20" s="458"/>
      <c r="F20" s="458"/>
      <c r="G20" s="458"/>
      <c r="H20" s="458"/>
      <c r="I20" s="458"/>
      <c r="J20" s="458"/>
      <c r="K20" s="458"/>
      <c r="L20" s="466">
        <v>13241</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84"/>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2">
      <c r="A21" s="175"/>
      <c r="B21" s="453" t="s">
        <v>160</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84"/>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15">
      <c r="A22" s="175"/>
      <c r="B22" s="382" t="s">
        <v>161</v>
      </c>
      <c r="C22" s="383"/>
      <c r="D22" s="384"/>
      <c r="E22" s="391" t="s">
        <v>1</v>
      </c>
      <c r="F22" s="392"/>
      <c r="G22" s="392"/>
      <c r="H22" s="392"/>
      <c r="I22" s="392"/>
      <c r="J22" s="392"/>
      <c r="K22" s="393"/>
      <c r="L22" s="391" t="s">
        <v>162</v>
      </c>
      <c r="M22" s="392"/>
      <c r="N22" s="392"/>
      <c r="O22" s="392"/>
      <c r="P22" s="393"/>
      <c r="Q22" s="397" t="s">
        <v>163</v>
      </c>
      <c r="R22" s="398"/>
      <c r="S22" s="398"/>
      <c r="T22" s="398"/>
      <c r="U22" s="398"/>
      <c r="V22" s="399"/>
      <c r="W22" s="448" t="s">
        <v>164</v>
      </c>
      <c r="X22" s="383"/>
      <c r="Y22" s="384"/>
      <c r="Z22" s="391" t="s">
        <v>1</v>
      </c>
      <c r="AA22" s="392"/>
      <c r="AB22" s="392"/>
      <c r="AC22" s="392"/>
      <c r="AD22" s="392"/>
      <c r="AE22" s="392"/>
      <c r="AF22" s="392"/>
      <c r="AG22" s="393"/>
      <c r="AH22" s="409" t="s">
        <v>165</v>
      </c>
      <c r="AI22" s="392"/>
      <c r="AJ22" s="392"/>
      <c r="AK22" s="392"/>
      <c r="AL22" s="393"/>
      <c r="AM22" s="409" t="s">
        <v>166</v>
      </c>
      <c r="AN22" s="410"/>
      <c r="AO22" s="410"/>
      <c r="AP22" s="410"/>
      <c r="AQ22" s="410"/>
      <c r="AR22" s="411"/>
      <c r="AS22" s="397" t="s">
        <v>163</v>
      </c>
      <c r="AT22" s="398"/>
      <c r="AU22" s="398"/>
      <c r="AV22" s="398"/>
      <c r="AW22" s="398"/>
      <c r="AX22" s="415"/>
      <c r="AY22" s="432" t="s">
        <v>167</v>
      </c>
      <c r="AZ22" s="433"/>
      <c r="BA22" s="433"/>
      <c r="BB22" s="433"/>
      <c r="BC22" s="433"/>
      <c r="BD22" s="433"/>
      <c r="BE22" s="433"/>
      <c r="BF22" s="433"/>
      <c r="BG22" s="433"/>
      <c r="BH22" s="433"/>
      <c r="BI22" s="433"/>
      <c r="BJ22" s="433"/>
      <c r="BK22" s="433"/>
      <c r="BL22" s="433"/>
      <c r="BM22" s="434"/>
      <c r="BN22" s="435">
        <v>20773378</v>
      </c>
      <c r="BO22" s="436"/>
      <c r="BP22" s="436"/>
      <c r="BQ22" s="436"/>
      <c r="BR22" s="436"/>
      <c r="BS22" s="436"/>
      <c r="BT22" s="436"/>
      <c r="BU22" s="437"/>
      <c r="BV22" s="435">
        <v>21675612</v>
      </c>
      <c r="BW22" s="436"/>
      <c r="BX22" s="436"/>
      <c r="BY22" s="436"/>
      <c r="BZ22" s="436"/>
      <c r="CA22" s="436"/>
      <c r="CB22" s="436"/>
      <c r="CC22" s="437"/>
      <c r="CD22" s="184"/>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15">
      <c r="A23" s="175"/>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168</v>
      </c>
      <c r="AZ23" s="421"/>
      <c r="BA23" s="421"/>
      <c r="BB23" s="421"/>
      <c r="BC23" s="421"/>
      <c r="BD23" s="421"/>
      <c r="BE23" s="421"/>
      <c r="BF23" s="421"/>
      <c r="BG23" s="421"/>
      <c r="BH23" s="421"/>
      <c r="BI23" s="421"/>
      <c r="BJ23" s="421"/>
      <c r="BK23" s="421"/>
      <c r="BL23" s="421"/>
      <c r="BM23" s="422"/>
      <c r="BN23" s="406">
        <v>13041033</v>
      </c>
      <c r="BO23" s="407"/>
      <c r="BP23" s="407"/>
      <c r="BQ23" s="407"/>
      <c r="BR23" s="407"/>
      <c r="BS23" s="407"/>
      <c r="BT23" s="407"/>
      <c r="BU23" s="408"/>
      <c r="BV23" s="406">
        <v>13530068</v>
      </c>
      <c r="BW23" s="407"/>
      <c r="BX23" s="407"/>
      <c r="BY23" s="407"/>
      <c r="BZ23" s="407"/>
      <c r="CA23" s="407"/>
      <c r="CB23" s="407"/>
      <c r="CC23" s="408"/>
      <c r="CD23" s="184"/>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2">
      <c r="A24" s="175"/>
      <c r="B24" s="385"/>
      <c r="C24" s="386"/>
      <c r="D24" s="387"/>
      <c r="E24" s="362" t="s">
        <v>169</v>
      </c>
      <c r="F24" s="363"/>
      <c r="G24" s="363"/>
      <c r="H24" s="363"/>
      <c r="I24" s="363"/>
      <c r="J24" s="363"/>
      <c r="K24" s="364"/>
      <c r="L24" s="359">
        <v>1</v>
      </c>
      <c r="M24" s="360"/>
      <c r="N24" s="360"/>
      <c r="O24" s="360"/>
      <c r="P24" s="361"/>
      <c r="Q24" s="359">
        <v>8310</v>
      </c>
      <c r="R24" s="360"/>
      <c r="S24" s="360"/>
      <c r="T24" s="360"/>
      <c r="U24" s="360"/>
      <c r="V24" s="361"/>
      <c r="W24" s="449"/>
      <c r="X24" s="386"/>
      <c r="Y24" s="387"/>
      <c r="Z24" s="362" t="s">
        <v>170</v>
      </c>
      <c r="AA24" s="363"/>
      <c r="AB24" s="363"/>
      <c r="AC24" s="363"/>
      <c r="AD24" s="363"/>
      <c r="AE24" s="363"/>
      <c r="AF24" s="363"/>
      <c r="AG24" s="364"/>
      <c r="AH24" s="359">
        <v>284</v>
      </c>
      <c r="AI24" s="360"/>
      <c r="AJ24" s="360"/>
      <c r="AK24" s="360"/>
      <c r="AL24" s="361"/>
      <c r="AM24" s="359">
        <v>880116</v>
      </c>
      <c r="AN24" s="360"/>
      <c r="AO24" s="360"/>
      <c r="AP24" s="360"/>
      <c r="AQ24" s="360"/>
      <c r="AR24" s="361"/>
      <c r="AS24" s="359">
        <v>3099</v>
      </c>
      <c r="AT24" s="360"/>
      <c r="AU24" s="360"/>
      <c r="AV24" s="360"/>
      <c r="AW24" s="360"/>
      <c r="AX24" s="419"/>
      <c r="AY24" s="379" t="s">
        <v>171</v>
      </c>
      <c r="AZ24" s="380"/>
      <c r="BA24" s="380"/>
      <c r="BB24" s="380"/>
      <c r="BC24" s="380"/>
      <c r="BD24" s="380"/>
      <c r="BE24" s="380"/>
      <c r="BF24" s="380"/>
      <c r="BG24" s="380"/>
      <c r="BH24" s="380"/>
      <c r="BI24" s="380"/>
      <c r="BJ24" s="380"/>
      <c r="BK24" s="380"/>
      <c r="BL24" s="380"/>
      <c r="BM24" s="381"/>
      <c r="BN24" s="406">
        <v>14504309</v>
      </c>
      <c r="BO24" s="407"/>
      <c r="BP24" s="407"/>
      <c r="BQ24" s="407"/>
      <c r="BR24" s="407"/>
      <c r="BS24" s="407"/>
      <c r="BT24" s="407"/>
      <c r="BU24" s="408"/>
      <c r="BV24" s="406">
        <v>14873979</v>
      </c>
      <c r="BW24" s="407"/>
      <c r="BX24" s="407"/>
      <c r="BY24" s="407"/>
      <c r="BZ24" s="407"/>
      <c r="CA24" s="407"/>
      <c r="CB24" s="407"/>
      <c r="CC24" s="408"/>
      <c r="CD24" s="184"/>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15">
      <c r="A25" s="175"/>
      <c r="B25" s="385"/>
      <c r="C25" s="386"/>
      <c r="D25" s="387"/>
      <c r="E25" s="362" t="s">
        <v>172</v>
      </c>
      <c r="F25" s="363"/>
      <c r="G25" s="363"/>
      <c r="H25" s="363"/>
      <c r="I25" s="363"/>
      <c r="J25" s="363"/>
      <c r="K25" s="364"/>
      <c r="L25" s="359">
        <v>1</v>
      </c>
      <c r="M25" s="360"/>
      <c r="N25" s="360"/>
      <c r="O25" s="360"/>
      <c r="P25" s="361"/>
      <c r="Q25" s="359">
        <v>6540</v>
      </c>
      <c r="R25" s="360"/>
      <c r="S25" s="360"/>
      <c r="T25" s="360"/>
      <c r="U25" s="360"/>
      <c r="V25" s="361"/>
      <c r="W25" s="449"/>
      <c r="X25" s="386"/>
      <c r="Y25" s="387"/>
      <c r="Z25" s="362" t="s">
        <v>173</v>
      </c>
      <c r="AA25" s="363"/>
      <c r="AB25" s="363"/>
      <c r="AC25" s="363"/>
      <c r="AD25" s="363"/>
      <c r="AE25" s="363"/>
      <c r="AF25" s="363"/>
      <c r="AG25" s="364"/>
      <c r="AH25" s="359" t="s">
        <v>135</v>
      </c>
      <c r="AI25" s="360"/>
      <c r="AJ25" s="360"/>
      <c r="AK25" s="360"/>
      <c r="AL25" s="361"/>
      <c r="AM25" s="359" t="s">
        <v>135</v>
      </c>
      <c r="AN25" s="360"/>
      <c r="AO25" s="360"/>
      <c r="AP25" s="360"/>
      <c r="AQ25" s="360"/>
      <c r="AR25" s="361"/>
      <c r="AS25" s="359" t="s">
        <v>127</v>
      </c>
      <c r="AT25" s="360"/>
      <c r="AU25" s="360"/>
      <c r="AV25" s="360"/>
      <c r="AW25" s="360"/>
      <c r="AX25" s="419"/>
      <c r="AY25" s="432" t="s">
        <v>174</v>
      </c>
      <c r="AZ25" s="433"/>
      <c r="BA25" s="433"/>
      <c r="BB25" s="433"/>
      <c r="BC25" s="433"/>
      <c r="BD25" s="433"/>
      <c r="BE25" s="433"/>
      <c r="BF25" s="433"/>
      <c r="BG25" s="433"/>
      <c r="BH25" s="433"/>
      <c r="BI25" s="433"/>
      <c r="BJ25" s="433"/>
      <c r="BK25" s="433"/>
      <c r="BL25" s="433"/>
      <c r="BM25" s="434"/>
      <c r="BN25" s="435">
        <v>1676798</v>
      </c>
      <c r="BO25" s="436"/>
      <c r="BP25" s="436"/>
      <c r="BQ25" s="436"/>
      <c r="BR25" s="436"/>
      <c r="BS25" s="436"/>
      <c r="BT25" s="436"/>
      <c r="BU25" s="437"/>
      <c r="BV25" s="435">
        <v>1262220</v>
      </c>
      <c r="BW25" s="436"/>
      <c r="BX25" s="436"/>
      <c r="BY25" s="436"/>
      <c r="BZ25" s="436"/>
      <c r="CA25" s="436"/>
      <c r="CB25" s="436"/>
      <c r="CC25" s="437"/>
      <c r="CD25" s="184"/>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15">
      <c r="A26" s="175"/>
      <c r="B26" s="385"/>
      <c r="C26" s="386"/>
      <c r="D26" s="387"/>
      <c r="E26" s="362" t="s">
        <v>175</v>
      </c>
      <c r="F26" s="363"/>
      <c r="G26" s="363"/>
      <c r="H26" s="363"/>
      <c r="I26" s="363"/>
      <c r="J26" s="363"/>
      <c r="K26" s="364"/>
      <c r="L26" s="359">
        <v>1</v>
      </c>
      <c r="M26" s="360"/>
      <c r="N26" s="360"/>
      <c r="O26" s="360"/>
      <c r="P26" s="361"/>
      <c r="Q26" s="359">
        <v>6100</v>
      </c>
      <c r="R26" s="360"/>
      <c r="S26" s="360"/>
      <c r="T26" s="360"/>
      <c r="U26" s="360"/>
      <c r="V26" s="361"/>
      <c r="W26" s="449"/>
      <c r="X26" s="386"/>
      <c r="Y26" s="387"/>
      <c r="Z26" s="362" t="s">
        <v>176</v>
      </c>
      <c r="AA26" s="417"/>
      <c r="AB26" s="417"/>
      <c r="AC26" s="417"/>
      <c r="AD26" s="417"/>
      <c r="AE26" s="417"/>
      <c r="AF26" s="417"/>
      <c r="AG26" s="418"/>
      <c r="AH26" s="359" t="s">
        <v>127</v>
      </c>
      <c r="AI26" s="360"/>
      <c r="AJ26" s="360"/>
      <c r="AK26" s="360"/>
      <c r="AL26" s="361"/>
      <c r="AM26" s="359" t="s">
        <v>135</v>
      </c>
      <c r="AN26" s="360"/>
      <c r="AO26" s="360"/>
      <c r="AP26" s="360"/>
      <c r="AQ26" s="360"/>
      <c r="AR26" s="361"/>
      <c r="AS26" s="359" t="s">
        <v>127</v>
      </c>
      <c r="AT26" s="360"/>
      <c r="AU26" s="360"/>
      <c r="AV26" s="360"/>
      <c r="AW26" s="360"/>
      <c r="AX26" s="419"/>
      <c r="AY26" s="446" t="s">
        <v>177</v>
      </c>
      <c r="AZ26" s="366"/>
      <c r="BA26" s="366"/>
      <c r="BB26" s="366"/>
      <c r="BC26" s="366"/>
      <c r="BD26" s="366"/>
      <c r="BE26" s="366"/>
      <c r="BF26" s="366"/>
      <c r="BG26" s="366"/>
      <c r="BH26" s="366"/>
      <c r="BI26" s="366"/>
      <c r="BJ26" s="366"/>
      <c r="BK26" s="366"/>
      <c r="BL26" s="366"/>
      <c r="BM26" s="447"/>
      <c r="BN26" s="406" t="s">
        <v>127</v>
      </c>
      <c r="BO26" s="407"/>
      <c r="BP26" s="407"/>
      <c r="BQ26" s="407"/>
      <c r="BR26" s="407"/>
      <c r="BS26" s="407"/>
      <c r="BT26" s="407"/>
      <c r="BU26" s="408"/>
      <c r="BV26" s="406" t="s">
        <v>135</v>
      </c>
      <c r="BW26" s="407"/>
      <c r="BX26" s="407"/>
      <c r="BY26" s="407"/>
      <c r="BZ26" s="407"/>
      <c r="CA26" s="407"/>
      <c r="CB26" s="407"/>
      <c r="CC26" s="408"/>
      <c r="CD26" s="184"/>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2">
      <c r="A27" s="175"/>
      <c r="B27" s="385"/>
      <c r="C27" s="386"/>
      <c r="D27" s="387"/>
      <c r="E27" s="362" t="s">
        <v>178</v>
      </c>
      <c r="F27" s="363"/>
      <c r="G27" s="363"/>
      <c r="H27" s="363"/>
      <c r="I27" s="363"/>
      <c r="J27" s="363"/>
      <c r="K27" s="364"/>
      <c r="L27" s="359">
        <v>1</v>
      </c>
      <c r="M27" s="360"/>
      <c r="N27" s="360"/>
      <c r="O27" s="360"/>
      <c r="P27" s="361"/>
      <c r="Q27" s="359">
        <v>3947</v>
      </c>
      <c r="R27" s="360"/>
      <c r="S27" s="360"/>
      <c r="T27" s="360"/>
      <c r="U27" s="360"/>
      <c r="V27" s="361"/>
      <c r="W27" s="449"/>
      <c r="X27" s="386"/>
      <c r="Y27" s="387"/>
      <c r="Z27" s="362" t="s">
        <v>179</v>
      </c>
      <c r="AA27" s="363"/>
      <c r="AB27" s="363"/>
      <c r="AC27" s="363"/>
      <c r="AD27" s="363"/>
      <c r="AE27" s="363"/>
      <c r="AF27" s="363"/>
      <c r="AG27" s="364"/>
      <c r="AH27" s="359">
        <v>5</v>
      </c>
      <c r="AI27" s="360"/>
      <c r="AJ27" s="360"/>
      <c r="AK27" s="360"/>
      <c r="AL27" s="361"/>
      <c r="AM27" s="359">
        <v>24725</v>
      </c>
      <c r="AN27" s="360"/>
      <c r="AO27" s="360"/>
      <c r="AP27" s="360"/>
      <c r="AQ27" s="360"/>
      <c r="AR27" s="361"/>
      <c r="AS27" s="359">
        <v>4945</v>
      </c>
      <c r="AT27" s="360"/>
      <c r="AU27" s="360"/>
      <c r="AV27" s="360"/>
      <c r="AW27" s="360"/>
      <c r="AX27" s="419"/>
      <c r="AY27" s="443" t="s">
        <v>180</v>
      </c>
      <c r="AZ27" s="444"/>
      <c r="BA27" s="444"/>
      <c r="BB27" s="444"/>
      <c r="BC27" s="444"/>
      <c r="BD27" s="444"/>
      <c r="BE27" s="444"/>
      <c r="BF27" s="444"/>
      <c r="BG27" s="444"/>
      <c r="BH27" s="444"/>
      <c r="BI27" s="444"/>
      <c r="BJ27" s="444"/>
      <c r="BK27" s="444"/>
      <c r="BL27" s="444"/>
      <c r="BM27" s="445"/>
      <c r="BN27" s="440" t="s">
        <v>127</v>
      </c>
      <c r="BO27" s="441"/>
      <c r="BP27" s="441"/>
      <c r="BQ27" s="441"/>
      <c r="BR27" s="441"/>
      <c r="BS27" s="441"/>
      <c r="BT27" s="441"/>
      <c r="BU27" s="442"/>
      <c r="BV27" s="440" t="s">
        <v>127</v>
      </c>
      <c r="BW27" s="441"/>
      <c r="BX27" s="441"/>
      <c r="BY27" s="441"/>
      <c r="BZ27" s="441"/>
      <c r="CA27" s="441"/>
      <c r="CB27" s="441"/>
      <c r="CC27" s="442"/>
      <c r="CD27" s="178"/>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15">
      <c r="A28" s="175"/>
      <c r="B28" s="385"/>
      <c r="C28" s="386"/>
      <c r="D28" s="387"/>
      <c r="E28" s="362" t="s">
        <v>181</v>
      </c>
      <c r="F28" s="363"/>
      <c r="G28" s="363"/>
      <c r="H28" s="363"/>
      <c r="I28" s="363"/>
      <c r="J28" s="363"/>
      <c r="K28" s="364"/>
      <c r="L28" s="359">
        <v>1</v>
      </c>
      <c r="M28" s="360"/>
      <c r="N28" s="360"/>
      <c r="O28" s="360"/>
      <c r="P28" s="361"/>
      <c r="Q28" s="359">
        <v>3103</v>
      </c>
      <c r="R28" s="360"/>
      <c r="S28" s="360"/>
      <c r="T28" s="360"/>
      <c r="U28" s="360"/>
      <c r="V28" s="361"/>
      <c r="W28" s="449"/>
      <c r="X28" s="386"/>
      <c r="Y28" s="387"/>
      <c r="Z28" s="362" t="s">
        <v>182</v>
      </c>
      <c r="AA28" s="363"/>
      <c r="AB28" s="363"/>
      <c r="AC28" s="363"/>
      <c r="AD28" s="363"/>
      <c r="AE28" s="363"/>
      <c r="AF28" s="363"/>
      <c r="AG28" s="364"/>
      <c r="AH28" s="359" t="s">
        <v>135</v>
      </c>
      <c r="AI28" s="360"/>
      <c r="AJ28" s="360"/>
      <c r="AK28" s="360"/>
      <c r="AL28" s="361"/>
      <c r="AM28" s="359" t="s">
        <v>135</v>
      </c>
      <c r="AN28" s="360"/>
      <c r="AO28" s="360"/>
      <c r="AP28" s="360"/>
      <c r="AQ28" s="360"/>
      <c r="AR28" s="361"/>
      <c r="AS28" s="359" t="s">
        <v>127</v>
      </c>
      <c r="AT28" s="360"/>
      <c r="AU28" s="360"/>
      <c r="AV28" s="360"/>
      <c r="AW28" s="360"/>
      <c r="AX28" s="419"/>
      <c r="AY28" s="423" t="s">
        <v>183</v>
      </c>
      <c r="AZ28" s="424"/>
      <c r="BA28" s="424"/>
      <c r="BB28" s="425"/>
      <c r="BC28" s="432" t="s">
        <v>49</v>
      </c>
      <c r="BD28" s="433"/>
      <c r="BE28" s="433"/>
      <c r="BF28" s="433"/>
      <c r="BG28" s="433"/>
      <c r="BH28" s="433"/>
      <c r="BI28" s="433"/>
      <c r="BJ28" s="433"/>
      <c r="BK28" s="433"/>
      <c r="BL28" s="433"/>
      <c r="BM28" s="434"/>
      <c r="BN28" s="435">
        <v>2844629</v>
      </c>
      <c r="BO28" s="436"/>
      <c r="BP28" s="436"/>
      <c r="BQ28" s="436"/>
      <c r="BR28" s="436"/>
      <c r="BS28" s="436"/>
      <c r="BT28" s="436"/>
      <c r="BU28" s="437"/>
      <c r="BV28" s="435">
        <v>2841099</v>
      </c>
      <c r="BW28" s="436"/>
      <c r="BX28" s="436"/>
      <c r="BY28" s="436"/>
      <c r="BZ28" s="436"/>
      <c r="CA28" s="436"/>
      <c r="CB28" s="436"/>
      <c r="CC28" s="437"/>
      <c r="CD28" s="184"/>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15">
      <c r="A29" s="175"/>
      <c r="B29" s="385"/>
      <c r="C29" s="386"/>
      <c r="D29" s="387"/>
      <c r="E29" s="362" t="s">
        <v>184</v>
      </c>
      <c r="F29" s="363"/>
      <c r="G29" s="363"/>
      <c r="H29" s="363"/>
      <c r="I29" s="363"/>
      <c r="J29" s="363"/>
      <c r="K29" s="364"/>
      <c r="L29" s="359">
        <v>18</v>
      </c>
      <c r="M29" s="360"/>
      <c r="N29" s="360"/>
      <c r="O29" s="360"/>
      <c r="P29" s="361"/>
      <c r="Q29" s="359">
        <v>2881</v>
      </c>
      <c r="R29" s="360"/>
      <c r="S29" s="360"/>
      <c r="T29" s="360"/>
      <c r="U29" s="360"/>
      <c r="V29" s="361"/>
      <c r="W29" s="450"/>
      <c r="X29" s="451"/>
      <c r="Y29" s="452"/>
      <c r="Z29" s="362" t="s">
        <v>185</v>
      </c>
      <c r="AA29" s="363"/>
      <c r="AB29" s="363"/>
      <c r="AC29" s="363"/>
      <c r="AD29" s="363"/>
      <c r="AE29" s="363"/>
      <c r="AF29" s="363"/>
      <c r="AG29" s="364"/>
      <c r="AH29" s="359">
        <v>289</v>
      </c>
      <c r="AI29" s="360"/>
      <c r="AJ29" s="360"/>
      <c r="AK29" s="360"/>
      <c r="AL29" s="361"/>
      <c r="AM29" s="359">
        <v>904841</v>
      </c>
      <c r="AN29" s="360"/>
      <c r="AO29" s="360"/>
      <c r="AP29" s="360"/>
      <c r="AQ29" s="360"/>
      <c r="AR29" s="361"/>
      <c r="AS29" s="359">
        <v>3131</v>
      </c>
      <c r="AT29" s="360"/>
      <c r="AU29" s="360"/>
      <c r="AV29" s="360"/>
      <c r="AW29" s="360"/>
      <c r="AX29" s="419"/>
      <c r="AY29" s="426"/>
      <c r="AZ29" s="427"/>
      <c r="BA29" s="427"/>
      <c r="BB29" s="428"/>
      <c r="BC29" s="420" t="s">
        <v>186</v>
      </c>
      <c r="BD29" s="421"/>
      <c r="BE29" s="421"/>
      <c r="BF29" s="421"/>
      <c r="BG29" s="421"/>
      <c r="BH29" s="421"/>
      <c r="BI29" s="421"/>
      <c r="BJ29" s="421"/>
      <c r="BK29" s="421"/>
      <c r="BL29" s="421"/>
      <c r="BM29" s="422"/>
      <c r="BN29" s="406">
        <v>457501</v>
      </c>
      <c r="BO29" s="407"/>
      <c r="BP29" s="407"/>
      <c r="BQ29" s="407"/>
      <c r="BR29" s="407"/>
      <c r="BS29" s="407"/>
      <c r="BT29" s="407"/>
      <c r="BU29" s="408"/>
      <c r="BV29" s="406">
        <v>474766</v>
      </c>
      <c r="BW29" s="407"/>
      <c r="BX29" s="407"/>
      <c r="BY29" s="407"/>
      <c r="BZ29" s="407"/>
      <c r="CA29" s="407"/>
      <c r="CB29" s="407"/>
      <c r="CC29" s="408"/>
      <c r="CD29" s="178"/>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2">
      <c r="A30" s="175"/>
      <c r="B30" s="388"/>
      <c r="C30" s="389"/>
      <c r="D30" s="390"/>
      <c r="E30" s="367"/>
      <c r="F30" s="368"/>
      <c r="G30" s="368"/>
      <c r="H30" s="368"/>
      <c r="I30" s="368"/>
      <c r="J30" s="368"/>
      <c r="K30" s="369"/>
      <c r="L30" s="370"/>
      <c r="M30" s="371"/>
      <c r="N30" s="371"/>
      <c r="O30" s="371"/>
      <c r="P30" s="372"/>
      <c r="Q30" s="370"/>
      <c r="R30" s="371"/>
      <c r="S30" s="371"/>
      <c r="T30" s="371"/>
      <c r="U30" s="371"/>
      <c r="V30" s="372"/>
      <c r="W30" s="373" t="s">
        <v>187</v>
      </c>
      <c r="X30" s="374"/>
      <c r="Y30" s="374"/>
      <c r="Z30" s="374"/>
      <c r="AA30" s="374"/>
      <c r="AB30" s="374"/>
      <c r="AC30" s="374"/>
      <c r="AD30" s="374"/>
      <c r="AE30" s="374"/>
      <c r="AF30" s="374"/>
      <c r="AG30" s="375"/>
      <c r="AH30" s="376">
        <v>97</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51</v>
      </c>
      <c r="BD30" s="380"/>
      <c r="BE30" s="380"/>
      <c r="BF30" s="380"/>
      <c r="BG30" s="380"/>
      <c r="BH30" s="380"/>
      <c r="BI30" s="380"/>
      <c r="BJ30" s="380"/>
      <c r="BK30" s="380"/>
      <c r="BL30" s="380"/>
      <c r="BM30" s="381"/>
      <c r="BN30" s="440">
        <v>8453607</v>
      </c>
      <c r="BO30" s="441"/>
      <c r="BP30" s="441"/>
      <c r="BQ30" s="441"/>
      <c r="BR30" s="441"/>
      <c r="BS30" s="441"/>
      <c r="BT30" s="441"/>
      <c r="BU30" s="442"/>
      <c r="BV30" s="440">
        <v>6509253</v>
      </c>
      <c r="BW30" s="441"/>
      <c r="BX30" s="441"/>
      <c r="BY30" s="441"/>
      <c r="BZ30" s="441"/>
      <c r="CA30" s="441"/>
      <c r="CB30" s="441"/>
      <c r="CC30" s="442"/>
      <c r="CD30" s="186"/>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15">
      <c r="A31" s="175"/>
      <c r="B31" s="200"/>
      <c r="DI31" s="201"/>
    </row>
    <row r="32" spans="1:113" ht="13.5" customHeight="1" x14ac:dyDescent="0.15">
      <c r="A32" s="175"/>
      <c r="B32" s="202"/>
      <c r="C32" s="365" t="s">
        <v>188</v>
      </c>
      <c r="D32" s="365"/>
      <c r="E32" s="365"/>
      <c r="F32" s="365"/>
      <c r="G32" s="365"/>
      <c r="H32" s="365"/>
      <c r="I32" s="365"/>
      <c r="J32" s="365"/>
      <c r="K32" s="365"/>
      <c r="L32" s="365"/>
      <c r="M32" s="365"/>
      <c r="N32" s="365"/>
      <c r="O32" s="365"/>
      <c r="P32" s="365"/>
      <c r="Q32" s="365"/>
      <c r="R32" s="365"/>
      <c r="S32" s="365"/>
      <c r="U32" s="366" t="s">
        <v>189</v>
      </c>
      <c r="V32" s="366"/>
      <c r="W32" s="366"/>
      <c r="X32" s="366"/>
      <c r="Y32" s="366"/>
      <c r="Z32" s="366"/>
      <c r="AA32" s="366"/>
      <c r="AB32" s="366"/>
      <c r="AC32" s="366"/>
      <c r="AD32" s="366"/>
      <c r="AE32" s="366"/>
      <c r="AF32" s="366"/>
      <c r="AG32" s="366"/>
      <c r="AH32" s="366"/>
      <c r="AI32" s="366"/>
      <c r="AJ32" s="366"/>
      <c r="AK32" s="366"/>
      <c r="AM32" s="366" t="s">
        <v>190</v>
      </c>
      <c r="AN32" s="366"/>
      <c r="AO32" s="366"/>
      <c r="AP32" s="366"/>
      <c r="AQ32" s="366"/>
      <c r="AR32" s="366"/>
      <c r="AS32" s="366"/>
      <c r="AT32" s="366"/>
      <c r="AU32" s="366"/>
      <c r="AV32" s="366"/>
      <c r="AW32" s="366"/>
      <c r="AX32" s="366"/>
      <c r="AY32" s="366"/>
      <c r="AZ32" s="366"/>
      <c r="BA32" s="366"/>
      <c r="BB32" s="366"/>
      <c r="BC32" s="366"/>
      <c r="BE32" s="366" t="s">
        <v>191</v>
      </c>
      <c r="BF32" s="366"/>
      <c r="BG32" s="366"/>
      <c r="BH32" s="366"/>
      <c r="BI32" s="366"/>
      <c r="BJ32" s="366"/>
      <c r="BK32" s="366"/>
      <c r="BL32" s="366"/>
      <c r="BM32" s="366"/>
      <c r="BN32" s="366"/>
      <c r="BO32" s="366"/>
      <c r="BP32" s="366"/>
      <c r="BQ32" s="366"/>
      <c r="BR32" s="366"/>
      <c r="BS32" s="366"/>
      <c r="BT32" s="366"/>
      <c r="BU32" s="366"/>
      <c r="BW32" s="366" t="s">
        <v>192</v>
      </c>
      <c r="BX32" s="366"/>
      <c r="BY32" s="366"/>
      <c r="BZ32" s="366"/>
      <c r="CA32" s="366"/>
      <c r="CB32" s="366"/>
      <c r="CC32" s="366"/>
      <c r="CD32" s="366"/>
      <c r="CE32" s="366"/>
      <c r="CF32" s="366"/>
      <c r="CG32" s="366"/>
      <c r="CH32" s="366"/>
      <c r="CI32" s="366"/>
      <c r="CJ32" s="366"/>
      <c r="CK32" s="366"/>
      <c r="CL32" s="366"/>
      <c r="CM32" s="366"/>
      <c r="CO32" s="366" t="s">
        <v>193</v>
      </c>
      <c r="CP32" s="366"/>
      <c r="CQ32" s="366"/>
      <c r="CR32" s="366"/>
      <c r="CS32" s="366"/>
      <c r="CT32" s="366"/>
      <c r="CU32" s="366"/>
      <c r="CV32" s="366"/>
      <c r="CW32" s="366"/>
      <c r="CX32" s="366"/>
      <c r="CY32" s="366"/>
      <c r="CZ32" s="366"/>
      <c r="DA32" s="366"/>
      <c r="DB32" s="366"/>
      <c r="DC32" s="366"/>
      <c r="DD32" s="366"/>
      <c r="DE32" s="366"/>
      <c r="DI32" s="201"/>
    </row>
    <row r="33" spans="1:113" ht="13.5" customHeight="1" x14ac:dyDescent="0.15">
      <c r="A33" s="175"/>
      <c r="B33" s="202"/>
      <c r="C33" s="358" t="s">
        <v>194</v>
      </c>
      <c r="D33" s="358"/>
      <c r="E33" s="357" t="s">
        <v>195</v>
      </c>
      <c r="F33" s="357"/>
      <c r="G33" s="357"/>
      <c r="H33" s="357"/>
      <c r="I33" s="357"/>
      <c r="J33" s="357"/>
      <c r="K33" s="357"/>
      <c r="L33" s="357"/>
      <c r="M33" s="357"/>
      <c r="N33" s="357"/>
      <c r="O33" s="357"/>
      <c r="P33" s="357"/>
      <c r="Q33" s="357"/>
      <c r="R33" s="357"/>
      <c r="S33" s="357"/>
      <c r="T33" s="179"/>
      <c r="U33" s="358" t="s">
        <v>194</v>
      </c>
      <c r="V33" s="358"/>
      <c r="W33" s="357" t="s">
        <v>195</v>
      </c>
      <c r="X33" s="357"/>
      <c r="Y33" s="357"/>
      <c r="Z33" s="357"/>
      <c r="AA33" s="357"/>
      <c r="AB33" s="357"/>
      <c r="AC33" s="357"/>
      <c r="AD33" s="357"/>
      <c r="AE33" s="357"/>
      <c r="AF33" s="357"/>
      <c r="AG33" s="357"/>
      <c r="AH33" s="357"/>
      <c r="AI33" s="357"/>
      <c r="AJ33" s="357"/>
      <c r="AK33" s="357"/>
      <c r="AL33" s="179"/>
      <c r="AM33" s="358" t="s">
        <v>194</v>
      </c>
      <c r="AN33" s="358"/>
      <c r="AO33" s="357" t="s">
        <v>196</v>
      </c>
      <c r="AP33" s="357"/>
      <c r="AQ33" s="357"/>
      <c r="AR33" s="357"/>
      <c r="AS33" s="357"/>
      <c r="AT33" s="357"/>
      <c r="AU33" s="357"/>
      <c r="AV33" s="357"/>
      <c r="AW33" s="357"/>
      <c r="AX33" s="357"/>
      <c r="AY33" s="357"/>
      <c r="AZ33" s="357"/>
      <c r="BA33" s="357"/>
      <c r="BB33" s="357"/>
      <c r="BC33" s="357"/>
      <c r="BD33" s="185"/>
      <c r="BE33" s="357" t="s">
        <v>197</v>
      </c>
      <c r="BF33" s="357"/>
      <c r="BG33" s="357" t="s">
        <v>198</v>
      </c>
      <c r="BH33" s="357"/>
      <c r="BI33" s="357"/>
      <c r="BJ33" s="357"/>
      <c r="BK33" s="357"/>
      <c r="BL33" s="357"/>
      <c r="BM33" s="357"/>
      <c r="BN33" s="357"/>
      <c r="BO33" s="357"/>
      <c r="BP33" s="357"/>
      <c r="BQ33" s="357"/>
      <c r="BR33" s="357"/>
      <c r="BS33" s="357"/>
      <c r="BT33" s="357"/>
      <c r="BU33" s="357"/>
      <c r="BV33" s="185"/>
      <c r="BW33" s="358" t="s">
        <v>197</v>
      </c>
      <c r="BX33" s="358"/>
      <c r="BY33" s="357" t="s">
        <v>199</v>
      </c>
      <c r="BZ33" s="357"/>
      <c r="CA33" s="357"/>
      <c r="CB33" s="357"/>
      <c r="CC33" s="357"/>
      <c r="CD33" s="357"/>
      <c r="CE33" s="357"/>
      <c r="CF33" s="357"/>
      <c r="CG33" s="357"/>
      <c r="CH33" s="357"/>
      <c r="CI33" s="357"/>
      <c r="CJ33" s="357"/>
      <c r="CK33" s="357"/>
      <c r="CL33" s="357"/>
      <c r="CM33" s="357"/>
      <c r="CN33" s="179"/>
      <c r="CO33" s="358" t="s">
        <v>194</v>
      </c>
      <c r="CP33" s="358"/>
      <c r="CQ33" s="357" t="s">
        <v>200</v>
      </c>
      <c r="CR33" s="357"/>
      <c r="CS33" s="357"/>
      <c r="CT33" s="357"/>
      <c r="CU33" s="357"/>
      <c r="CV33" s="357"/>
      <c r="CW33" s="357"/>
      <c r="CX33" s="357"/>
      <c r="CY33" s="357"/>
      <c r="CZ33" s="357"/>
      <c r="DA33" s="357"/>
      <c r="DB33" s="357"/>
      <c r="DC33" s="357"/>
      <c r="DD33" s="357"/>
      <c r="DE33" s="357"/>
      <c r="DF33" s="179"/>
      <c r="DG33" s="356" t="s">
        <v>201</v>
      </c>
      <c r="DH33" s="356"/>
      <c r="DI33" s="180"/>
    </row>
    <row r="34" spans="1:113" ht="32.25" customHeight="1" x14ac:dyDescent="0.15">
      <c r="A34" s="175"/>
      <c r="B34" s="202"/>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75"/>
      <c r="U34" s="354">
        <f>IF(W34="","",MAX(C34:D43)+1)</f>
        <v>2</v>
      </c>
      <c r="V34" s="354"/>
      <c r="W34" s="355" t="str">
        <f>IF('各会計、関係団体の財政状況及び健全化判断比率'!B28="","",'各会計、関係団体の財政状況及び健全化判断比率'!B28)</f>
        <v>国民健康保険特別会計</v>
      </c>
      <c r="X34" s="355"/>
      <c r="Y34" s="355"/>
      <c r="Z34" s="355"/>
      <c r="AA34" s="355"/>
      <c r="AB34" s="355"/>
      <c r="AC34" s="355"/>
      <c r="AD34" s="355"/>
      <c r="AE34" s="355"/>
      <c r="AF34" s="355"/>
      <c r="AG34" s="355"/>
      <c r="AH34" s="355"/>
      <c r="AI34" s="355"/>
      <c r="AJ34" s="355"/>
      <c r="AK34" s="355"/>
      <c r="AL34" s="175"/>
      <c r="AM34" s="354">
        <f>IF(AO34="","",MAX(C34:D43,U34:V43)+1)</f>
        <v>5</v>
      </c>
      <c r="AN34" s="354"/>
      <c r="AO34" s="355" t="str">
        <f>IF('各会計、関係団体の財政状況及び健全化判断比率'!B31="","",'各会計、関係団体の財政状況及び健全化判断比率'!B31)</f>
        <v>水道事業会計</v>
      </c>
      <c r="AP34" s="355"/>
      <c r="AQ34" s="355"/>
      <c r="AR34" s="355"/>
      <c r="AS34" s="355"/>
      <c r="AT34" s="355"/>
      <c r="AU34" s="355"/>
      <c r="AV34" s="355"/>
      <c r="AW34" s="355"/>
      <c r="AX34" s="355"/>
      <c r="AY34" s="355"/>
      <c r="AZ34" s="355"/>
      <c r="BA34" s="355"/>
      <c r="BB34" s="355"/>
      <c r="BC34" s="355"/>
      <c r="BD34" s="175"/>
      <c r="BE34" s="354">
        <f>IF(BG34="","",MAX(C34:D43,U34:V43,AM34:AN43)+1)</f>
        <v>6</v>
      </c>
      <c r="BF34" s="354"/>
      <c r="BG34" s="355" t="str">
        <f>IF('各会計、関係団体の財政状況及び健全化判断比率'!B32="","",'各会計、関係団体の財政状況及び健全化判断比率'!B32)</f>
        <v>下水道管理特別会計</v>
      </c>
      <c r="BH34" s="355"/>
      <c r="BI34" s="355"/>
      <c r="BJ34" s="355"/>
      <c r="BK34" s="355"/>
      <c r="BL34" s="355"/>
      <c r="BM34" s="355"/>
      <c r="BN34" s="355"/>
      <c r="BO34" s="355"/>
      <c r="BP34" s="355"/>
      <c r="BQ34" s="355"/>
      <c r="BR34" s="355"/>
      <c r="BS34" s="355"/>
      <c r="BT34" s="355"/>
      <c r="BU34" s="355"/>
      <c r="BV34" s="175"/>
      <c r="BW34" s="354">
        <f>IF(BY34="","",MAX(C34:D43,U34:V43,AM34:AN43,BE34:BF43)+1)</f>
        <v>10</v>
      </c>
      <c r="BX34" s="354"/>
      <c r="BY34" s="355" t="str">
        <f>IF('各会計、関係団体の財政状況及び健全化判断比率'!B68="","",'各会計、関係団体の財政状況及び健全化判断比率'!B68)</f>
        <v>鹿児島県市町村総合事務</v>
      </c>
      <c r="BZ34" s="355"/>
      <c r="CA34" s="355"/>
      <c r="CB34" s="355"/>
      <c r="CC34" s="355"/>
      <c r="CD34" s="355"/>
      <c r="CE34" s="355"/>
      <c r="CF34" s="355"/>
      <c r="CG34" s="355"/>
      <c r="CH34" s="355"/>
      <c r="CI34" s="355"/>
      <c r="CJ34" s="355"/>
      <c r="CK34" s="355"/>
      <c r="CL34" s="355"/>
      <c r="CM34" s="355"/>
      <c r="CN34" s="175"/>
      <c r="CO34" s="354">
        <f>IF(CQ34="","",MAX(C34:D43,U34:V43,AM34:AN43,BE34:BF43,BW34:BX43)+1)</f>
        <v>18</v>
      </c>
      <c r="CP34" s="354"/>
      <c r="CQ34" s="355" t="str">
        <f>IF('各会計、関係団体の財政状況及び健全化判断比率'!BS7="","",'各会計、関係団体の財政状況及び健全化判断比率'!BS7)</f>
        <v>志布志市土地開発公社</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180"/>
    </row>
    <row r="35" spans="1:113" ht="32.25" customHeight="1" x14ac:dyDescent="0.15">
      <c r="A35" s="175"/>
      <c r="B35" s="202"/>
      <c r="C35" s="354" t="str">
        <f>IF(E35="","",C34+1)</f>
        <v/>
      </c>
      <c r="D35" s="354"/>
      <c r="E35" s="355" t="str">
        <f>IF('各会計、関係団体の財政状況及び健全化判断比率'!B8="","",'各会計、関係団体の財政状況及び健全化判断比率'!B8)</f>
        <v/>
      </c>
      <c r="F35" s="355"/>
      <c r="G35" s="355"/>
      <c r="H35" s="355"/>
      <c r="I35" s="355"/>
      <c r="J35" s="355"/>
      <c r="K35" s="355"/>
      <c r="L35" s="355"/>
      <c r="M35" s="355"/>
      <c r="N35" s="355"/>
      <c r="O35" s="355"/>
      <c r="P35" s="355"/>
      <c r="Q35" s="355"/>
      <c r="R35" s="355"/>
      <c r="S35" s="355"/>
      <c r="T35" s="175"/>
      <c r="U35" s="354">
        <f>IF(W35="","",U34+1)</f>
        <v>3</v>
      </c>
      <c r="V35" s="354"/>
      <c r="W35" s="355" t="str">
        <f>IF('各会計、関係団体の財政状況及び健全化判断比率'!B29="","",'各会計、関係団体の財政状況及び健全化判断比率'!B29)</f>
        <v>介護保険特別会計</v>
      </c>
      <c r="X35" s="355"/>
      <c r="Y35" s="355"/>
      <c r="Z35" s="355"/>
      <c r="AA35" s="355"/>
      <c r="AB35" s="355"/>
      <c r="AC35" s="355"/>
      <c r="AD35" s="355"/>
      <c r="AE35" s="355"/>
      <c r="AF35" s="355"/>
      <c r="AG35" s="355"/>
      <c r="AH35" s="355"/>
      <c r="AI35" s="355"/>
      <c r="AJ35" s="355"/>
      <c r="AK35" s="355"/>
      <c r="AL35" s="175"/>
      <c r="AM35" s="354" t="str">
        <f t="shared" ref="AM35:AM43" si="0">IF(AO35="","",AM34+1)</f>
        <v/>
      </c>
      <c r="AN35" s="354"/>
      <c r="AO35" s="355"/>
      <c r="AP35" s="355"/>
      <c r="AQ35" s="355"/>
      <c r="AR35" s="355"/>
      <c r="AS35" s="355"/>
      <c r="AT35" s="355"/>
      <c r="AU35" s="355"/>
      <c r="AV35" s="355"/>
      <c r="AW35" s="355"/>
      <c r="AX35" s="355"/>
      <c r="AY35" s="355"/>
      <c r="AZ35" s="355"/>
      <c r="BA35" s="355"/>
      <c r="BB35" s="355"/>
      <c r="BC35" s="355"/>
      <c r="BD35" s="175"/>
      <c r="BE35" s="354">
        <f t="shared" ref="BE35:BE43" si="1">IF(BG35="","",BE34+1)</f>
        <v>7</v>
      </c>
      <c r="BF35" s="354"/>
      <c r="BG35" s="355" t="str">
        <f>IF('各会計、関係団体の財政状況及び健全化判断比率'!B33="","",'各会計、関係団体の財政状況及び健全化判断比率'!B33)</f>
        <v>公共下水道事業特別会計</v>
      </c>
      <c r="BH35" s="355"/>
      <c r="BI35" s="355"/>
      <c r="BJ35" s="355"/>
      <c r="BK35" s="355"/>
      <c r="BL35" s="355"/>
      <c r="BM35" s="355"/>
      <c r="BN35" s="355"/>
      <c r="BO35" s="355"/>
      <c r="BP35" s="355"/>
      <c r="BQ35" s="355"/>
      <c r="BR35" s="355"/>
      <c r="BS35" s="355"/>
      <c r="BT35" s="355"/>
      <c r="BU35" s="355"/>
      <c r="BV35" s="175"/>
      <c r="BW35" s="354">
        <f t="shared" ref="BW35:BW43" si="2">IF(BY35="","",BW34+1)</f>
        <v>11</v>
      </c>
      <c r="BX35" s="354"/>
      <c r="BY35" s="355" t="str">
        <f>IF('各会計、関係団体の財政状況及び健全化判断比率'!B69="","",'各会計、関係団体の財政状況及び健全化判断比率'!B69)</f>
        <v>曽於北部衛生処理</v>
      </c>
      <c r="BZ35" s="355"/>
      <c r="CA35" s="355"/>
      <c r="CB35" s="355"/>
      <c r="CC35" s="355"/>
      <c r="CD35" s="355"/>
      <c r="CE35" s="355"/>
      <c r="CF35" s="355"/>
      <c r="CG35" s="355"/>
      <c r="CH35" s="355"/>
      <c r="CI35" s="355"/>
      <c r="CJ35" s="355"/>
      <c r="CK35" s="355"/>
      <c r="CL35" s="355"/>
      <c r="CM35" s="355"/>
      <c r="CN35" s="175"/>
      <c r="CO35" s="354">
        <f t="shared" ref="CO35:CO43" si="3">IF(CQ35="","",CO34+1)</f>
        <v>19</v>
      </c>
      <c r="CP35" s="354"/>
      <c r="CQ35" s="355" t="str">
        <f>IF('各会計、関係団体の財政状況及び健全化判断比率'!BS8="","",'各会計、関係団体の財政状況及び健全化判断比率'!BS8)</f>
        <v>志布志市農業公社</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
      </c>
      <c r="DH35" s="352"/>
      <c r="DI35" s="180"/>
    </row>
    <row r="36" spans="1:113" ht="32.25" customHeight="1" x14ac:dyDescent="0.15">
      <c r="A36" s="175"/>
      <c r="B36" s="202"/>
      <c r="C36" s="354" t="str">
        <f>IF(E36="","",C35+1)</f>
        <v/>
      </c>
      <c r="D36" s="354"/>
      <c r="E36" s="355" t="str">
        <f>IF('各会計、関係団体の財政状況及び健全化判断比率'!B9="","",'各会計、関係団体の財政状況及び健全化判断比率'!B9)</f>
        <v/>
      </c>
      <c r="F36" s="355"/>
      <c r="G36" s="355"/>
      <c r="H36" s="355"/>
      <c r="I36" s="355"/>
      <c r="J36" s="355"/>
      <c r="K36" s="355"/>
      <c r="L36" s="355"/>
      <c r="M36" s="355"/>
      <c r="N36" s="355"/>
      <c r="O36" s="355"/>
      <c r="P36" s="355"/>
      <c r="Q36" s="355"/>
      <c r="R36" s="355"/>
      <c r="S36" s="355"/>
      <c r="T36" s="175"/>
      <c r="U36" s="354">
        <f t="shared" ref="U36:U43" si="4">IF(W36="","",U35+1)</f>
        <v>4</v>
      </c>
      <c r="V36" s="354"/>
      <c r="W36" s="355" t="str">
        <f>IF('各会計、関係団体の財政状況及び健全化判断比率'!B30="","",'各会計、関係団体の財政状況及び健全化判断比率'!B30)</f>
        <v>後期高齢者医療特別会計</v>
      </c>
      <c r="X36" s="355"/>
      <c r="Y36" s="355"/>
      <c r="Z36" s="355"/>
      <c r="AA36" s="355"/>
      <c r="AB36" s="355"/>
      <c r="AC36" s="355"/>
      <c r="AD36" s="355"/>
      <c r="AE36" s="355"/>
      <c r="AF36" s="355"/>
      <c r="AG36" s="355"/>
      <c r="AH36" s="355"/>
      <c r="AI36" s="355"/>
      <c r="AJ36" s="355"/>
      <c r="AK36" s="355"/>
      <c r="AL36" s="175"/>
      <c r="AM36" s="354" t="str">
        <f t="shared" si="0"/>
        <v/>
      </c>
      <c r="AN36" s="354"/>
      <c r="AO36" s="355"/>
      <c r="AP36" s="355"/>
      <c r="AQ36" s="355"/>
      <c r="AR36" s="355"/>
      <c r="AS36" s="355"/>
      <c r="AT36" s="355"/>
      <c r="AU36" s="355"/>
      <c r="AV36" s="355"/>
      <c r="AW36" s="355"/>
      <c r="AX36" s="355"/>
      <c r="AY36" s="355"/>
      <c r="AZ36" s="355"/>
      <c r="BA36" s="355"/>
      <c r="BB36" s="355"/>
      <c r="BC36" s="355"/>
      <c r="BD36" s="175"/>
      <c r="BE36" s="354">
        <f t="shared" si="1"/>
        <v>8</v>
      </c>
      <c r="BF36" s="354"/>
      <c r="BG36" s="355" t="str">
        <f>IF('各会計、関係団体の財政状況及び健全化判断比率'!B34="","",'各会計、関係団体の財政状況及び健全化判断比率'!B34)</f>
        <v>国民宿舎特別会計</v>
      </c>
      <c r="BH36" s="355"/>
      <c r="BI36" s="355"/>
      <c r="BJ36" s="355"/>
      <c r="BK36" s="355"/>
      <c r="BL36" s="355"/>
      <c r="BM36" s="355"/>
      <c r="BN36" s="355"/>
      <c r="BO36" s="355"/>
      <c r="BP36" s="355"/>
      <c r="BQ36" s="355"/>
      <c r="BR36" s="355"/>
      <c r="BS36" s="355"/>
      <c r="BT36" s="355"/>
      <c r="BU36" s="355"/>
      <c r="BV36" s="175"/>
      <c r="BW36" s="354">
        <f t="shared" si="2"/>
        <v>12</v>
      </c>
      <c r="BX36" s="354"/>
      <c r="BY36" s="355" t="str">
        <f>IF('各会計、関係団体の財政状況及び健全化判断比率'!B70="","",'各会計、関係団体の財政状況及び健全化判断比率'!B70)</f>
        <v>大隅曽於地区消防</v>
      </c>
      <c r="BZ36" s="355"/>
      <c r="CA36" s="355"/>
      <c r="CB36" s="355"/>
      <c r="CC36" s="355"/>
      <c r="CD36" s="355"/>
      <c r="CE36" s="355"/>
      <c r="CF36" s="355"/>
      <c r="CG36" s="355"/>
      <c r="CH36" s="355"/>
      <c r="CI36" s="355"/>
      <c r="CJ36" s="355"/>
      <c r="CK36" s="355"/>
      <c r="CL36" s="355"/>
      <c r="CM36" s="355"/>
      <c r="CN36" s="175"/>
      <c r="CO36" s="354">
        <f t="shared" si="3"/>
        <v>20</v>
      </c>
      <c r="CP36" s="354"/>
      <c r="CQ36" s="355" t="str">
        <f>IF('各会計、関係団体の財政状況及び健全化判断比率'!BS9="","",'各会計、関係団体の財政状況及び健全化判断比率'!BS9)</f>
        <v>志布志市まちづくり公社</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
      </c>
      <c r="DH36" s="352"/>
      <c r="DI36" s="180"/>
    </row>
    <row r="37" spans="1:113" ht="32.25" customHeight="1" x14ac:dyDescent="0.15">
      <c r="A37" s="175"/>
      <c r="B37" s="202"/>
      <c r="C37" s="354" t="str">
        <f>IF(E37="","",C36+1)</f>
        <v/>
      </c>
      <c r="D37" s="354"/>
      <c r="E37" s="355" t="str">
        <f>IF('各会計、関係団体の財政状況及び健全化判断比率'!B10="","",'各会計、関係団体の財政状況及び健全化判断比率'!B10)</f>
        <v/>
      </c>
      <c r="F37" s="355"/>
      <c r="G37" s="355"/>
      <c r="H37" s="355"/>
      <c r="I37" s="355"/>
      <c r="J37" s="355"/>
      <c r="K37" s="355"/>
      <c r="L37" s="355"/>
      <c r="M37" s="355"/>
      <c r="N37" s="355"/>
      <c r="O37" s="355"/>
      <c r="P37" s="355"/>
      <c r="Q37" s="355"/>
      <c r="R37" s="355"/>
      <c r="S37" s="355"/>
      <c r="T37" s="175"/>
      <c r="U37" s="354" t="str">
        <f t="shared" si="4"/>
        <v/>
      </c>
      <c r="V37" s="354"/>
      <c r="W37" s="355"/>
      <c r="X37" s="355"/>
      <c r="Y37" s="355"/>
      <c r="Z37" s="355"/>
      <c r="AA37" s="355"/>
      <c r="AB37" s="355"/>
      <c r="AC37" s="355"/>
      <c r="AD37" s="355"/>
      <c r="AE37" s="355"/>
      <c r="AF37" s="355"/>
      <c r="AG37" s="355"/>
      <c r="AH37" s="355"/>
      <c r="AI37" s="355"/>
      <c r="AJ37" s="355"/>
      <c r="AK37" s="355"/>
      <c r="AL37" s="175"/>
      <c r="AM37" s="354" t="str">
        <f t="shared" si="0"/>
        <v/>
      </c>
      <c r="AN37" s="354"/>
      <c r="AO37" s="355"/>
      <c r="AP37" s="355"/>
      <c r="AQ37" s="355"/>
      <c r="AR37" s="355"/>
      <c r="AS37" s="355"/>
      <c r="AT37" s="355"/>
      <c r="AU37" s="355"/>
      <c r="AV37" s="355"/>
      <c r="AW37" s="355"/>
      <c r="AX37" s="355"/>
      <c r="AY37" s="355"/>
      <c r="AZ37" s="355"/>
      <c r="BA37" s="355"/>
      <c r="BB37" s="355"/>
      <c r="BC37" s="355"/>
      <c r="BD37" s="175"/>
      <c r="BE37" s="354">
        <f t="shared" si="1"/>
        <v>9</v>
      </c>
      <c r="BF37" s="354"/>
      <c r="BG37" s="355" t="str">
        <f>IF('各会計、関係団体の財政状況及び健全化判断比率'!B35="","",'各会計、関係団体の財政状況及び健全化判断比率'!B35)</f>
        <v>工業団地整備事業特別会計</v>
      </c>
      <c r="BH37" s="355"/>
      <c r="BI37" s="355"/>
      <c r="BJ37" s="355"/>
      <c r="BK37" s="355"/>
      <c r="BL37" s="355"/>
      <c r="BM37" s="355"/>
      <c r="BN37" s="355"/>
      <c r="BO37" s="355"/>
      <c r="BP37" s="355"/>
      <c r="BQ37" s="355"/>
      <c r="BR37" s="355"/>
      <c r="BS37" s="355"/>
      <c r="BT37" s="355"/>
      <c r="BU37" s="355"/>
      <c r="BV37" s="175"/>
      <c r="BW37" s="354">
        <f t="shared" si="2"/>
        <v>13</v>
      </c>
      <c r="BX37" s="354"/>
      <c r="BY37" s="355" t="str">
        <f>IF('各会計、関係団体の財政状況及び健全化判断比率'!B71="","",'各会計、関係団体の財政状況及び健全化判断比率'!B71)</f>
        <v>曽於南部厚生事務</v>
      </c>
      <c r="BZ37" s="355"/>
      <c r="CA37" s="355"/>
      <c r="CB37" s="355"/>
      <c r="CC37" s="355"/>
      <c r="CD37" s="355"/>
      <c r="CE37" s="355"/>
      <c r="CF37" s="355"/>
      <c r="CG37" s="355"/>
      <c r="CH37" s="355"/>
      <c r="CI37" s="355"/>
      <c r="CJ37" s="355"/>
      <c r="CK37" s="355"/>
      <c r="CL37" s="355"/>
      <c r="CM37" s="355"/>
      <c r="CN37" s="175"/>
      <c r="CO37" s="354" t="str">
        <f t="shared" si="3"/>
        <v/>
      </c>
      <c r="CP37" s="354"/>
      <c r="CQ37" s="355" t="str">
        <f>IF('各会計、関係団体の財政状況及び健全化判断比率'!BS10="","",'各会計、関係団体の財政状況及び健全化判断比率'!BS10)</f>
        <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180"/>
    </row>
    <row r="38" spans="1:113" ht="32.25" customHeight="1" x14ac:dyDescent="0.15">
      <c r="A38" s="175"/>
      <c r="B38" s="202"/>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75"/>
      <c r="U38" s="354" t="str">
        <f t="shared" si="4"/>
        <v/>
      </c>
      <c r="V38" s="354"/>
      <c r="W38" s="355"/>
      <c r="X38" s="355"/>
      <c r="Y38" s="355"/>
      <c r="Z38" s="355"/>
      <c r="AA38" s="355"/>
      <c r="AB38" s="355"/>
      <c r="AC38" s="355"/>
      <c r="AD38" s="355"/>
      <c r="AE38" s="355"/>
      <c r="AF38" s="355"/>
      <c r="AG38" s="355"/>
      <c r="AH38" s="355"/>
      <c r="AI38" s="355"/>
      <c r="AJ38" s="355"/>
      <c r="AK38" s="355"/>
      <c r="AL38" s="175"/>
      <c r="AM38" s="354" t="str">
        <f t="shared" si="0"/>
        <v/>
      </c>
      <c r="AN38" s="354"/>
      <c r="AO38" s="355"/>
      <c r="AP38" s="355"/>
      <c r="AQ38" s="355"/>
      <c r="AR38" s="355"/>
      <c r="AS38" s="355"/>
      <c r="AT38" s="355"/>
      <c r="AU38" s="355"/>
      <c r="AV38" s="355"/>
      <c r="AW38" s="355"/>
      <c r="AX38" s="355"/>
      <c r="AY38" s="355"/>
      <c r="AZ38" s="355"/>
      <c r="BA38" s="355"/>
      <c r="BB38" s="355"/>
      <c r="BC38" s="355"/>
      <c r="BD38" s="175"/>
      <c r="BE38" s="354" t="str">
        <f t="shared" si="1"/>
        <v/>
      </c>
      <c r="BF38" s="354"/>
      <c r="BG38" s="355"/>
      <c r="BH38" s="355"/>
      <c r="BI38" s="355"/>
      <c r="BJ38" s="355"/>
      <c r="BK38" s="355"/>
      <c r="BL38" s="355"/>
      <c r="BM38" s="355"/>
      <c r="BN38" s="355"/>
      <c r="BO38" s="355"/>
      <c r="BP38" s="355"/>
      <c r="BQ38" s="355"/>
      <c r="BR38" s="355"/>
      <c r="BS38" s="355"/>
      <c r="BT38" s="355"/>
      <c r="BU38" s="355"/>
      <c r="BV38" s="175"/>
      <c r="BW38" s="354">
        <f t="shared" si="2"/>
        <v>14</v>
      </c>
      <c r="BX38" s="354"/>
      <c r="BY38" s="355" t="str">
        <f>IF('各会計、関係団体の財政状況及び健全化判断比率'!B72="","",'各会計、関係団体の財政状況及び健全化判断比率'!B72)</f>
        <v>曽於地区介護保険</v>
      </c>
      <c r="BZ38" s="355"/>
      <c r="CA38" s="355"/>
      <c r="CB38" s="355"/>
      <c r="CC38" s="355"/>
      <c r="CD38" s="355"/>
      <c r="CE38" s="355"/>
      <c r="CF38" s="355"/>
      <c r="CG38" s="355"/>
      <c r="CH38" s="355"/>
      <c r="CI38" s="355"/>
      <c r="CJ38" s="355"/>
      <c r="CK38" s="355"/>
      <c r="CL38" s="355"/>
      <c r="CM38" s="355"/>
      <c r="CN38" s="175"/>
      <c r="CO38" s="354" t="str">
        <f t="shared" si="3"/>
        <v/>
      </c>
      <c r="CP38" s="354"/>
      <c r="CQ38" s="355" t="str">
        <f>IF('各会計、関係団体の財政状況及び健全化判断比率'!BS11="","",'各会計、関係団体の財政状況及び健全化判断比率'!BS11)</f>
        <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180"/>
    </row>
    <row r="39" spans="1:113" ht="32.25" customHeight="1" x14ac:dyDescent="0.15">
      <c r="A39" s="175"/>
      <c r="B39" s="202"/>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75"/>
      <c r="U39" s="354" t="str">
        <f t="shared" si="4"/>
        <v/>
      </c>
      <c r="V39" s="354"/>
      <c r="W39" s="355"/>
      <c r="X39" s="355"/>
      <c r="Y39" s="355"/>
      <c r="Z39" s="355"/>
      <c r="AA39" s="355"/>
      <c r="AB39" s="355"/>
      <c r="AC39" s="355"/>
      <c r="AD39" s="355"/>
      <c r="AE39" s="355"/>
      <c r="AF39" s="355"/>
      <c r="AG39" s="355"/>
      <c r="AH39" s="355"/>
      <c r="AI39" s="355"/>
      <c r="AJ39" s="355"/>
      <c r="AK39" s="355"/>
      <c r="AL39" s="175"/>
      <c r="AM39" s="354" t="str">
        <f t="shared" si="0"/>
        <v/>
      </c>
      <c r="AN39" s="354"/>
      <c r="AO39" s="355"/>
      <c r="AP39" s="355"/>
      <c r="AQ39" s="355"/>
      <c r="AR39" s="355"/>
      <c r="AS39" s="355"/>
      <c r="AT39" s="355"/>
      <c r="AU39" s="355"/>
      <c r="AV39" s="355"/>
      <c r="AW39" s="355"/>
      <c r="AX39" s="355"/>
      <c r="AY39" s="355"/>
      <c r="AZ39" s="355"/>
      <c r="BA39" s="355"/>
      <c r="BB39" s="355"/>
      <c r="BC39" s="355"/>
      <c r="BD39" s="175"/>
      <c r="BE39" s="354" t="str">
        <f t="shared" si="1"/>
        <v/>
      </c>
      <c r="BF39" s="354"/>
      <c r="BG39" s="355"/>
      <c r="BH39" s="355"/>
      <c r="BI39" s="355"/>
      <c r="BJ39" s="355"/>
      <c r="BK39" s="355"/>
      <c r="BL39" s="355"/>
      <c r="BM39" s="355"/>
      <c r="BN39" s="355"/>
      <c r="BO39" s="355"/>
      <c r="BP39" s="355"/>
      <c r="BQ39" s="355"/>
      <c r="BR39" s="355"/>
      <c r="BS39" s="355"/>
      <c r="BT39" s="355"/>
      <c r="BU39" s="355"/>
      <c r="BV39" s="175"/>
      <c r="BW39" s="354">
        <f t="shared" si="2"/>
        <v>15</v>
      </c>
      <c r="BX39" s="354"/>
      <c r="BY39" s="355" t="str">
        <f>IF('各会計、関係団体の財政状況及び健全化判断比率'!B73="","",'各会計、関係団体の財政状況及び健全化判断比率'!B73)</f>
        <v>鹿児島県後期高齢者医療広域連合（一般会計）</v>
      </c>
      <c r="BZ39" s="355"/>
      <c r="CA39" s="355"/>
      <c r="CB39" s="355"/>
      <c r="CC39" s="355"/>
      <c r="CD39" s="355"/>
      <c r="CE39" s="355"/>
      <c r="CF39" s="355"/>
      <c r="CG39" s="355"/>
      <c r="CH39" s="355"/>
      <c r="CI39" s="355"/>
      <c r="CJ39" s="355"/>
      <c r="CK39" s="355"/>
      <c r="CL39" s="355"/>
      <c r="CM39" s="355"/>
      <c r="CN39" s="175"/>
      <c r="CO39" s="354" t="str">
        <f t="shared" si="3"/>
        <v/>
      </c>
      <c r="CP39" s="354"/>
      <c r="CQ39" s="355" t="str">
        <f>IF('各会計、関係団体の財政状況及び健全化判断比率'!BS12="","",'各会計、関係団体の財政状況及び健全化判断比率'!BS12)</f>
        <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180"/>
    </row>
    <row r="40" spans="1:113" ht="32.25" customHeight="1" x14ac:dyDescent="0.15">
      <c r="A40" s="175"/>
      <c r="B40" s="202"/>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75"/>
      <c r="U40" s="354" t="str">
        <f t="shared" si="4"/>
        <v/>
      </c>
      <c r="V40" s="354"/>
      <c r="W40" s="355"/>
      <c r="X40" s="355"/>
      <c r="Y40" s="355"/>
      <c r="Z40" s="355"/>
      <c r="AA40" s="355"/>
      <c r="AB40" s="355"/>
      <c r="AC40" s="355"/>
      <c r="AD40" s="355"/>
      <c r="AE40" s="355"/>
      <c r="AF40" s="355"/>
      <c r="AG40" s="355"/>
      <c r="AH40" s="355"/>
      <c r="AI40" s="355"/>
      <c r="AJ40" s="355"/>
      <c r="AK40" s="355"/>
      <c r="AL40" s="175"/>
      <c r="AM40" s="354" t="str">
        <f t="shared" si="0"/>
        <v/>
      </c>
      <c r="AN40" s="354"/>
      <c r="AO40" s="355"/>
      <c r="AP40" s="355"/>
      <c r="AQ40" s="355"/>
      <c r="AR40" s="355"/>
      <c r="AS40" s="355"/>
      <c r="AT40" s="355"/>
      <c r="AU40" s="355"/>
      <c r="AV40" s="355"/>
      <c r="AW40" s="355"/>
      <c r="AX40" s="355"/>
      <c r="AY40" s="355"/>
      <c r="AZ40" s="355"/>
      <c r="BA40" s="355"/>
      <c r="BB40" s="355"/>
      <c r="BC40" s="355"/>
      <c r="BD40" s="175"/>
      <c r="BE40" s="354" t="str">
        <f t="shared" si="1"/>
        <v/>
      </c>
      <c r="BF40" s="354"/>
      <c r="BG40" s="355"/>
      <c r="BH40" s="355"/>
      <c r="BI40" s="355"/>
      <c r="BJ40" s="355"/>
      <c r="BK40" s="355"/>
      <c r="BL40" s="355"/>
      <c r="BM40" s="355"/>
      <c r="BN40" s="355"/>
      <c r="BO40" s="355"/>
      <c r="BP40" s="355"/>
      <c r="BQ40" s="355"/>
      <c r="BR40" s="355"/>
      <c r="BS40" s="355"/>
      <c r="BT40" s="355"/>
      <c r="BU40" s="355"/>
      <c r="BV40" s="175"/>
      <c r="BW40" s="354">
        <f t="shared" si="2"/>
        <v>16</v>
      </c>
      <c r="BX40" s="354"/>
      <c r="BY40" s="355" t="str">
        <f>IF('各会計、関係団体の財政状況及び健全化判断比率'!B74="","",'各会計、関係団体の財政状況及び健全化判断比率'!B74)</f>
        <v>鹿児島県後期高齢者医療広域連合（特別会計）</v>
      </c>
      <c r="BZ40" s="355"/>
      <c r="CA40" s="355"/>
      <c r="CB40" s="355"/>
      <c r="CC40" s="355"/>
      <c r="CD40" s="355"/>
      <c r="CE40" s="355"/>
      <c r="CF40" s="355"/>
      <c r="CG40" s="355"/>
      <c r="CH40" s="355"/>
      <c r="CI40" s="355"/>
      <c r="CJ40" s="355"/>
      <c r="CK40" s="355"/>
      <c r="CL40" s="355"/>
      <c r="CM40" s="355"/>
      <c r="CN40" s="175"/>
      <c r="CO40" s="354" t="str">
        <f t="shared" si="3"/>
        <v/>
      </c>
      <c r="CP40" s="354"/>
      <c r="CQ40" s="355" t="str">
        <f>IF('各会計、関係団体の財政状況及び健全化判断比率'!BS13="","",'各会計、関係団体の財政状況及び健全化判断比率'!BS13)</f>
        <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180"/>
    </row>
    <row r="41" spans="1:113" ht="32.25" customHeight="1" x14ac:dyDescent="0.15">
      <c r="A41" s="175"/>
      <c r="B41" s="202"/>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75"/>
      <c r="U41" s="354" t="str">
        <f t="shared" si="4"/>
        <v/>
      </c>
      <c r="V41" s="354"/>
      <c r="W41" s="355"/>
      <c r="X41" s="355"/>
      <c r="Y41" s="355"/>
      <c r="Z41" s="355"/>
      <c r="AA41" s="355"/>
      <c r="AB41" s="355"/>
      <c r="AC41" s="355"/>
      <c r="AD41" s="355"/>
      <c r="AE41" s="355"/>
      <c r="AF41" s="355"/>
      <c r="AG41" s="355"/>
      <c r="AH41" s="355"/>
      <c r="AI41" s="355"/>
      <c r="AJ41" s="355"/>
      <c r="AK41" s="355"/>
      <c r="AL41" s="175"/>
      <c r="AM41" s="354" t="str">
        <f t="shared" si="0"/>
        <v/>
      </c>
      <c r="AN41" s="354"/>
      <c r="AO41" s="355"/>
      <c r="AP41" s="355"/>
      <c r="AQ41" s="355"/>
      <c r="AR41" s="355"/>
      <c r="AS41" s="355"/>
      <c r="AT41" s="355"/>
      <c r="AU41" s="355"/>
      <c r="AV41" s="355"/>
      <c r="AW41" s="355"/>
      <c r="AX41" s="355"/>
      <c r="AY41" s="355"/>
      <c r="AZ41" s="355"/>
      <c r="BA41" s="355"/>
      <c r="BB41" s="355"/>
      <c r="BC41" s="355"/>
      <c r="BD41" s="175"/>
      <c r="BE41" s="354" t="str">
        <f t="shared" si="1"/>
        <v/>
      </c>
      <c r="BF41" s="354"/>
      <c r="BG41" s="355"/>
      <c r="BH41" s="355"/>
      <c r="BI41" s="355"/>
      <c r="BJ41" s="355"/>
      <c r="BK41" s="355"/>
      <c r="BL41" s="355"/>
      <c r="BM41" s="355"/>
      <c r="BN41" s="355"/>
      <c r="BO41" s="355"/>
      <c r="BP41" s="355"/>
      <c r="BQ41" s="355"/>
      <c r="BR41" s="355"/>
      <c r="BS41" s="355"/>
      <c r="BT41" s="355"/>
      <c r="BU41" s="355"/>
      <c r="BV41" s="175"/>
      <c r="BW41" s="354">
        <f t="shared" si="2"/>
        <v>17</v>
      </c>
      <c r="BX41" s="354"/>
      <c r="BY41" s="355" t="str">
        <f>IF('各会計、関係団体の財政状況及び健全化判断比率'!B75="","",'各会計、関係団体の財政状況及び健全化判断比率'!B75)</f>
        <v>曽於地域公設地方卸売市場管理</v>
      </c>
      <c r="BZ41" s="355"/>
      <c r="CA41" s="355"/>
      <c r="CB41" s="355"/>
      <c r="CC41" s="355"/>
      <c r="CD41" s="355"/>
      <c r="CE41" s="355"/>
      <c r="CF41" s="355"/>
      <c r="CG41" s="355"/>
      <c r="CH41" s="355"/>
      <c r="CI41" s="355"/>
      <c r="CJ41" s="355"/>
      <c r="CK41" s="355"/>
      <c r="CL41" s="355"/>
      <c r="CM41" s="355"/>
      <c r="CN41" s="175"/>
      <c r="CO41" s="354" t="str">
        <f t="shared" si="3"/>
        <v/>
      </c>
      <c r="CP41" s="354"/>
      <c r="CQ41" s="355" t="str">
        <f>IF('各会計、関係団体の財政状況及び健全化判断比率'!BS14="","",'各会計、関係団体の財政状況及び健全化判断比率'!BS14)</f>
        <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180"/>
    </row>
    <row r="42" spans="1:113" ht="32.25" customHeight="1" x14ac:dyDescent="0.15">
      <c r="B42" s="202"/>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75"/>
      <c r="U42" s="354" t="str">
        <f t="shared" si="4"/>
        <v/>
      </c>
      <c r="V42" s="354"/>
      <c r="W42" s="355"/>
      <c r="X42" s="355"/>
      <c r="Y42" s="355"/>
      <c r="Z42" s="355"/>
      <c r="AA42" s="355"/>
      <c r="AB42" s="355"/>
      <c r="AC42" s="355"/>
      <c r="AD42" s="355"/>
      <c r="AE42" s="355"/>
      <c r="AF42" s="355"/>
      <c r="AG42" s="355"/>
      <c r="AH42" s="355"/>
      <c r="AI42" s="355"/>
      <c r="AJ42" s="355"/>
      <c r="AK42" s="355"/>
      <c r="AL42" s="175"/>
      <c r="AM42" s="354" t="str">
        <f t="shared" si="0"/>
        <v/>
      </c>
      <c r="AN42" s="354"/>
      <c r="AO42" s="355"/>
      <c r="AP42" s="355"/>
      <c r="AQ42" s="355"/>
      <c r="AR42" s="355"/>
      <c r="AS42" s="355"/>
      <c r="AT42" s="355"/>
      <c r="AU42" s="355"/>
      <c r="AV42" s="355"/>
      <c r="AW42" s="355"/>
      <c r="AX42" s="355"/>
      <c r="AY42" s="355"/>
      <c r="AZ42" s="355"/>
      <c r="BA42" s="355"/>
      <c r="BB42" s="355"/>
      <c r="BC42" s="355"/>
      <c r="BD42" s="175"/>
      <c r="BE42" s="354" t="str">
        <f t="shared" si="1"/>
        <v/>
      </c>
      <c r="BF42" s="354"/>
      <c r="BG42" s="355"/>
      <c r="BH42" s="355"/>
      <c r="BI42" s="355"/>
      <c r="BJ42" s="355"/>
      <c r="BK42" s="355"/>
      <c r="BL42" s="355"/>
      <c r="BM42" s="355"/>
      <c r="BN42" s="355"/>
      <c r="BO42" s="355"/>
      <c r="BP42" s="355"/>
      <c r="BQ42" s="355"/>
      <c r="BR42" s="355"/>
      <c r="BS42" s="355"/>
      <c r="BT42" s="355"/>
      <c r="BU42" s="355"/>
      <c r="BV42" s="175"/>
      <c r="BW42" s="354" t="str">
        <f t="shared" si="2"/>
        <v/>
      </c>
      <c r="BX42" s="354"/>
      <c r="BY42" s="355" t="str">
        <f>IF('各会計、関係団体の財政状況及び健全化判断比率'!B76="","",'各会計、関係団体の財政状況及び健全化判断比率'!B76)</f>
        <v/>
      </c>
      <c r="BZ42" s="355"/>
      <c r="CA42" s="355"/>
      <c r="CB42" s="355"/>
      <c r="CC42" s="355"/>
      <c r="CD42" s="355"/>
      <c r="CE42" s="355"/>
      <c r="CF42" s="355"/>
      <c r="CG42" s="355"/>
      <c r="CH42" s="355"/>
      <c r="CI42" s="355"/>
      <c r="CJ42" s="355"/>
      <c r="CK42" s="355"/>
      <c r="CL42" s="355"/>
      <c r="CM42" s="355"/>
      <c r="CN42" s="175"/>
      <c r="CO42" s="354" t="str">
        <f t="shared" si="3"/>
        <v/>
      </c>
      <c r="CP42" s="354"/>
      <c r="CQ42" s="355" t="str">
        <f>IF('各会計、関係団体の財政状況及び健全化判断比率'!BS15="","",'各会計、関係団体の財政状況及び健全化判断比率'!BS15)</f>
        <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180"/>
    </row>
    <row r="43" spans="1:113" ht="32.25" customHeight="1" x14ac:dyDescent="0.15">
      <c r="B43" s="202"/>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75"/>
      <c r="U43" s="354" t="str">
        <f t="shared" si="4"/>
        <v/>
      </c>
      <c r="V43" s="354"/>
      <c r="W43" s="355"/>
      <c r="X43" s="355"/>
      <c r="Y43" s="355"/>
      <c r="Z43" s="355"/>
      <c r="AA43" s="355"/>
      <c r="AB43" s="355"/>
      <c r="AC43" s="355"/>
      <c r="AD43" s="355"/>
      <c r="AE43" s="355"/>
      <c r="AF43" s="355"/>
      <c r="AG43" s="355"/>
      <c r="AH43" s="355"/>
      <c r="AI43" s="355"/>
      <c r="AJ43" s="355"/>
      <c r="AK43" s="355"/>
      <c r="AL43" s="175"/>
      <c r="AM43" s="354" t="str">
        <f t="shared" si="0"/>
        <v/>
      </c>
      <c r="AN43" s="354"/>
      <c r="AO43" s="355"/>
      <c r="AP43" s="355"/>
      <c r="AQ43" s="355"/>
      <c r="AR43" s="355"/>
      <c r="AS43" s="355"/>
      <c r="AT43" s="355"/>
      <c r="AU43" s="355"/>
      <c r="AV43" s="355"/>
      <c r="AW43" s="355"/>
      <c r="AX43" s="355"/>
      <c r="AY43" s="355"/>
      <c r="AZ43" s="355"/>
      <c r="BA43" s="355"/>
      <c r="BB43" s="355"/>
      <c r="BC43" s="355"/>
      <c r="BD43" s="175"/>
      <c r="BE43" s="354" t="str">
        <f t="shared" si="1"/>
        <v/>
      </c>
      <c r="BF43" s="354"/>
      <c r="BG43" s="355"/>
      <c r="BH43" s="355"/>
      <c r="BI43" s="355"/>
      <c r="BJ43" s="355"/>
      <c r="BK43" s="355"/>
      <c r="BL43" s="355"/>
      <c r="BM43" s="355"/>
      <c r="BN43" s="355"/>
      <c r="BO43" s="355"/>
      <c r="BP43" s="355"/>
      <c r="BQ43" s="355"/>
      <c r="BR43" s="355"/>
      <c r="BS43" s="355"/>
      <c r="BT43" s="355"/>
      <c r="BU43" s="355"/>
      <c r="BV43" s="175"/>
      <c r="BW43" s="354" t="str">
        <f t="shared" si="2"/>
        <v/>
      </c>
      <c r="BX43" s="354"/>
      <c r="BY43" s="355" t="str">
        <f>IF('各会計、関係団体の財政状況及び健全化判断比率'!B77="","",'各会計、関係団体の財政状況及び健全化判断比率'!B77)</f>
        <v/>
      </c>
      <c r="BZ43" s="355"/>
      <c r="CA43" s="355"/>
      <c r="CB43" s="355"/>
      <c r="CC43" s="355"/>
      <c r="CD43" s="355"/>
      <c r="CE43" s="355"/>
      <c r="CF43" s="355"/>
      <c r="CG43" s="355"/>
      <c r="CH43" s="355"/>
      <c r="CI43" s="355"/>
      <c r="CJ43" s="355"/>
      <c r="CK43" s="355"/>
      <c r="CL43" s="355"/>
      <c r="CM43" s="355"/>
      <c r="CN43" s="175"/>
      <c r="CO43" s="354" t="str">
        <f t="shared" si="3"/>
        <v/>
      </c>
      <c r="CP43" s="354"/>
      <c r="CQ43" s="355" t="str">
        <f>IF('各会計、関係団体の財政状況及び健全化判断比率'!BS16="","",'各会計、関係団体の財政状況及び健全化判断比率'!BS16)</f>
        <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180"/>
    </row>
    <row r="44" spans="1:113" ht="13.5" customHeight="1" thickBot="1" x14ac:dyDescent="0.2">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15"/>
    <row r="46" spans="1:113" x14ac:dyDescent="0.15">
      <c r="B46" s="174" t="s">
        <v>202</v>
      </c>
      <c r="E46" s="351" t="s">
        <v>203</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15">
      <c r="E47" s="351" t="s">
        <v>204</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15">
      <c r="E48" s="351" t="s">
        <v>205</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15">
      <c r="E49" s="353" t="s">
        <v>206</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15">
      <c r="E50" s="351" t="s">
        <v>207</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15">
      <c r="E51" s="351" t="s">
        <v>208</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15">
      <c r="E52" s="351" t="s">
        <v>209</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15">
      <c r="E53" s="351" t="s">
        <v>210</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15"/>
    <row r="55" spans="5:113" x14ac:dyDescent="0.15"/>
    <row r="56" spans="5:113" x14ac:dyDescent="0.15"/>
  </sheetData>
  <sheetProtection algorithmName="SHA-512" hashValue="SFLomREoaNIpu0963JNMql9fFvcdYu2eiwChSBEaayHZsYW6fkkkZqeWoPYhdF1b6SIrPKZUTUmN7JtFzl+0vA==" saltValue="ybyyPRkfjrBt+QX2K9OmH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551</v>
      </c>
      <c r="G33" s="29" t="s">
        <v>552</v>
      </c>
      <c r="H33" s="29" t="s">
        <v>553</v>
      </c>
      <c r="I33" s="29" t="s">
        <v>554</v>
      </c>
      <c r="J33" s="30" t="s">
        <v>555</v>
      </c>
      <c r="K33" s="22"/>
      <c r="L33" s="22"/>
      <c r="M33" s="22"/>
      <c r="N33" s="22"/>
      <c r="O33" s="22"/>
      <c r="P33" s="22"/>
    </row>
    <row r="34" spans="1:16" ht="39" customHeight="1" x14ac:dyDescent="0.15">
      <c r="A34" s="22"/>
      <c r="B34" s="31"/>
      <c r="C34" s="1136" t="s">
        <v>558</v>
      </c>
      <c r="D34" s="1136"/>
      <c r="E34" s="1137"/>
      <c r="F34" s="32">
        <v>10.47</v>
      </c>
      <c r="G34" s="33">
        <v>11.26</v>
      </c>
      <c r="H34" s="33">
        <v>10.56</v>
      </c>
      <c r="I34" s="33">
        <v>10.33</v>
      </c>
      <c r="J34" s="34">
        <v>10.71</v>
      </c>
      <c r="K34" s="22"/>
      <c r="L34" s="22"/>
      <c r="M34" s="22"/>
      <c r="N34" s="22"/>
      <c r="O34" s="22"/>
      <c r="P34" s="22"/>
    </row>
    <row r="35" spans="1:16" ht="39" customHeight="1" x14ac:dyDescent="0.15">
      <c r="A35" s="22"/>
      <c r="B35" s="35"/>
      <c r="C35" s="1132" t="s">
        <v>559</v>
      </c>
      <c r="D35" s="1132"/>
      <c r="E35" s="1133"/>
      <c r="F35" s="36">
        <v>5.84</v>
      </c>
      <c r="G35" s="37">
        <v>2.73</v>
      </c>
      <c r="H35" s="37">
        <v>4.43</v>
      </c>
      <c r="I35" s="37">
        <v>5.97</v>
      </c>
      <c r="J35" s="38">
        <v>7.93</v>
      </c>
      <c r="K35" s="22"/>
      <c r="L35" s="22"/>
      <c r="M35" s="22"/>
      <c r="N35" s="22"/>
      <c r="O35" s="22"/>
      <c r="P35" s="22"/>
    </row>
    <row r="36" spans="1:16" ht="39" customHeight="1" x14ac:dyDescent="0.15">
      <c r="A36" s="22"/>
      <c r="B36" s="35"/>
      <c r="C36" s="1132" t="s">
        <v>560</v>
      </c>
      <c r="D36" s="1132"/>
      <c r="E36" s="1133"/>
      <c r="F36" s="36">
        <v>3.92</v>
      </c>
      <c r="G36" s="37">
        <v>3.71</v>
      </c>
      <c r="H36" s="37">
        <v>4.04</v>
      </c>
      <c r="I36" s="37">
        <v>3.85</v>
      </c>
      <c r="J36" s="38">
        <v>4.4400000000000004</v>
      </c>
      <c r="K36" s="22"/>
      <c r="L36" s="22"/>
      <c r="M36" s="22"/>
      <c r="N36" s="22"/>
      <c r="O36" s="22"/>
      <c r="P36" s="22"/>
    </row>
    <row r="37" spans="1:16" ht="39" customHeight="1" x14ac:dyDescent="0.15">
      <c r="A37" s="22"/>
      <c r="B37" s="35"/>
      <c r="C37" s="1132" t="s">
        <v>561</v>
      </c>
      <c r="D37" s="1132"/>
      <c r="E37" s="1133"/>
      <c r="F37" s="36">
        <v>2.0099999999999998</v>
      </c>
      <c r="G37" s="37">
        <v>1.8</v>
      </c>
      <c r="H37" s="37">
        <v>1.25</v>
      </c>
      <c r="I37" s="37">
        <v>1.62</v>
      </c>
      <c r="J37" s="38">
        <v>1.31</v>
      </c>
      <c r="K37" s="22"/>
      <c r="L37" s="22"/>
      <c r="M37" s="22"/>
      <c r="N37" s="22"/>
      <c r="O37" s="22"/>
      <c r="P37" s="22"/>
    </row>
    <row r="38" spans="1:16" ht="39" customHeight="1" x14ac:dyDescent="0.15">
      <c r="A38" s="22"/>
      <c r="B38" s="35"/>
      <c r="C38" s="1132" t="s">
        <v>562</v>
      </c>
      <c r="D38" s="1132"/>
      <c r="E38" s="1133"/>
      <c r="F38" s="36">
        <v>0.02</v>
      </c>
      <c r="G38" s="37">
        <v>0.02</v>
      </c>
      <c r="H38" s="37">
        <v>0.06</v>
      </c>
      <c r="I38" s="37">
        <v>0.05</v>
      </c>
      <c r="J38" s="38">
        <v>0.43</v>
      </c>
      <c r="K38" s="22"/>
      <c r="L38" s="22"/>
      <c r="M38" s="22"/>
      <c r="N38" s="22"/>
      <c r="O38" s="22"/>
      <c r="P38" s="22"/>
    </row>
    <row r="39" spans="1:16" ht="39" customHeight="1" x14ac:dyDescent="0.15">
      <c r="A39" s="22"/>
      <c r="B39" s="35"/>
      <c r="C39" s="1132" t="s">
        <v>563</v>
      </c>
      <c r="D39" s="1132"/>
      <c r="E39" s="1133"/>
      <c r="F39" s="36">
        <v>0.01</v>
      </c>
      <c r="G39" s="37">
        <v>0</v>
      </c>
      <c r="H39" s="37">
        <v>0.01</v>
      </c>
      <c r="I39" s="37">
        <v>0</v>
      </c>
      <c r="J39" s="38">
        <v>0</v>
      </c>
      <c r="K39" s="22"/>
      <c r="L39" s="22"/>
      <c r="M39" s="22"/>
      <c r="N39" s="22"/>
      <c r="O39" s="22"/>
      <c r="P39" s="22"/>
    </row>
    <row r="40" spans="1:16" ht="39" customHeight="1" x14ac:dyDescent="0.15">
      <c r="A40" s="22"/>
      <c r="B40" s="35"/>
      <c r="C40" s="1132" t="s">
        <v>564</v>
      </c>
      <c r="D40" s="1132"/>
      <c r="E40" s="1133"/>
      <c r="F40" s="36">
        <v>0</v>
      </c>
      <c r="G40" s="37">
        <v>0.01</v>
      </c>
      <c r="H40" s="37">
        <v>0</v>
      </c>
      <c r="I40" s="37">
        <v>0</v>
      </c>
      <c r="J40" s="38">
        <v>0</v>
      </c>
      <c r="K40" s="22"/>
      <c r="L40" s="22"/>
      <c r="M40" s="22"/>
      <c r="N40" s="22"/>
      <c r="O40" s="22"/>
      <c r="P40" s="22"/>
    </row>
    <row r="41" spans="1:16" ht="39" customHeight="1" x14ac:dyDescent="0.15">
      <c r="A41" s="22"/>
      <c r="B41" s="35"/>
      <c r="C41" s="1132" t="s">
        <v>565</v>
      </c>
      <c r="D41" s="1132"/>
      <c r="E41" s="1133"/>
      <c r="F41" s="36">
        <v>0</v>
      </c>
      <c r="G41" s="37">
        <v>0</v>
      </c>
      <c r="H41" s="37">
        <v>0</v>
      </c>
      <c r="I41" s="37">
        <v>0</v>
      </c>
      <c r="J41" s="38">
        <v>0</v>
      </c>
      <c r="K41" s="22"/>
      <c r="L41" s="22"/>
      <c r="M41" s="22"/>
      <c r="N41" s="22"/>
      <c r="O41" s="22"/>
      <c r="P41" s="22"/>
    </row>
    <row r="42" spans="1:16" ht="39" customHeight="1" x14ac:dyDescent="0.15">
      <c r="A42" s="22"/>
      <c r="B42" s="39"/>
      <c r="C42" s="1132" t="s">
        <v>566</v>
      </c>
      <c r="D42" s="1132"/>
      <c r="E42" s="1133"/>
      <c r="F42" s="36" t="s">
        <v>509</v>
      </c>
      <c r="G42" s="37" t="s">
        <v>509</v>
      </c>
      <c r="H42" s="37" t="s">
        <v>509</v>
      </c>
      <c r="I42" s="37" t="s">
        <v>509</v>
      </c>
      <c r="J42" s="38" t="s">
        <v>509</v>
      </c>
      <c r="K42" s="22"/>
      <c r="L42" s="22"/>
      <c r="M42" s="22"/>
      <c r="N42" s="22"/>
      <c r="O42" s="22"/>
      <c r="P42" s="22"/>
    </row>
    <row r="43" spans="1:16" ht="39" customHeight="1" thickBot="1" x14ac:dyDescent="0.2">
      <c r="A43" s="22"/>
      <c r="B43" s="40"/>
      <c r="C43" s="1134" t="s">
        <v>567</v>
      </c>
      <c r="D43" s="1134"/>
      <c r="E43" s="1135"/>
      <c r="F43" s="41">
        <v>0</v>
      </c>
      <c r="G43" s="42">
        <v>0</v>
      </c>
      <c r="H43" s="42">
        <v>0</v>
      </c>
      <c r="I43" s="42">
        <v>0</v>
      </c>
      <c r="J43" s="43">
        <v>0</v>
      </c>
      <c r="K43" s="22"/>
      <c r="L43" s="22"/>
      <c r="M43" s="22"/>
      <c r="N43" s="22"/>
      <c r="O43" s="22"/>
      <c r="P43" s="22"/>
    </row>
    <row r="44" spans="1:16" ht="39" customHeight="1" x14ac:dyDescent="0.15">
      <c r="A44" s="22"/>
      <c r="B44" s="44" t="s">
        <v>7</v>
      </c>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WhXEcjpV0a76pLmCAbMKMXLLyadCOJCaHjsaVbVSlMzSSb1FKOez+1W9Cw1x9q1rNP7x9UIy+0No8mB25wUwRw==" saltValue="WLrNLKGtJZNnZmUL2Ftn9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8</v>
      </c>
      <c r="P43" s="46"/>
      <c r="Q43" s="46"/>
      <c r="R43" s="46"/>
      <c r="S43" s="46"/>
      <c r="T43" s="46"/>
      <c r="U43" s="46"/>
    </row>
    <row r="44" spans="1:21" ht="30.75" customHeight="1" thickBot="1" x14ac:dyDescent="0.2">
      <c r="A44" s="46"/>
      <c r="B44" s="49" t="s">
        <v>9</v>
      </c>
      <c r="C44" s="50"/>
      <c r="D44" s="50"/>
      <c r="E44" s="51"/>
      <c r="F44" s="51"/>
      <c r="G44" s="51"/>
      <c r="H44" s="51"/>
      <c r="I44" s="51"/>
      <c r="J44" s="52" t="s">
        <v>2</v>
      </c>
      <c r="K44" s="53" t="s">
        <v>551</v>
      </c>
      <c r="L44" s="54" t="s">
        <v>552</v>
      </c>
      <c r="M44" s="54" t="s">
        <v>553</v>
      </c>
      <c r="N44" s="54" t="s">
        <v>554</v>
      </c>
      <c r="O44" s="55" t="s">
        <v>555</v>
      </c>
      <c r="P44" s="46"/>
      <c r="Q44" s="46"/>
      <c r="R44" s="46"/>
      <c r="S44" s="46"/>
      <c r="T44" s="46"/>
      <c r="U44" s="46"/>
    </row>
    <row r="45" spans="1:21" ht="30.75" customHeight="1" x14ac:dyDescent="0.15">
      <c r="A45" s="46"/>
      <c r="B45" s="1161" t="s">
        <v>10</v>
      </c>
      <c r="C45" s="1162"/>
      <c r="D45" s="56"/>
      <c r="E45" s="1167" t="s">
        <v>11</v>
      </c>
      <c r="F45" s="1167"/>
      <c r="G45" s="1167"/>
      <c r="H45" s="1167"/>
      <c r="I45" s="1167"/>
      <c r="J45" s="1168"/>
      <c r="K45" s="57">
        <v>2629</v>
      </c>
      <c r="L45" s="58">
        <v>2635</v>
      </c>
      <c r="M45" s="58">
        <v>2608</v>
      </c>
      <c r="N45" s="58">
        <v>2658</v>
      </c>
      <c r="O45" s="59">
        <v>2682</v>
      </c>
      <c r="P45" s="46"/>
      <c r="Q45" s="46"/>
      <c r="R45" s="46"/>
      <c r="S45" s="46"/>
      <c r="T45" s="46"/>
      <c r="U45" s="46"/>
    </row>
    <row r="46" spans="1:21" ht="30.75" customHeight="1" x14ac:dyDescent="0.15">
      <c r="A46" s="46"/>
      <c r="B46" s="1163"/>
      <c r="C46" s="1164"/>
      <c r="D46" s="60"/>
      <c r="E46" s="1140" t="s">
        <v>12</v>
      </c>
      <c r="F46" s="1140"/>
      <c r="G46" s="1140"/>
      <c r="H46" s="1140"/>
      <c r="I46" s="1140"/>
      <c r="J46" s="1141"/>
      <c r="K46" s="61" t="s">
        <v>509</v>
      </c>
      <c r="L46" s="62" t="s">
        <v>509</v>
      </c>
      <c r="M46" s="62" t="s">
        <v>509</v>
      </c>
      <c r="N46" s="62" t="s">
        <v>509</v>
      </c>
      <c r="O46" s="63" t="s">
        <v>509</v>
      </c>
      <c r="P46" s="46"/>
      <c r="Q46" s="46"/>
      <c r="R46" s="46"/>
      <c r="S46" s="46"/>
      <c r="T46" s="46"/>
      <c r="U46" s="46"/>
    </row>
    <row r="47" spans="1:21" ht="30.75" customHeight="1" x14ac:dyDescent="0.15">
      <c r="A47" s="46"/>
      <c r="B47" s="1163"/>
      <c r="C47" s="1164"/>
      <c r="D47" s="60"/>
      <c r="E47" s="1140" t="s">
        <v>13</v>
      </c>
      <c r="F47" s="1140"/>
      <c r="G47" s="1140"/>
      <c r="H47" s="1140"/>
      <c r="I47" s="1140"/>
      <c r="J47" s="1141"/>
      <c r="K47" s="61" t="s">
        <v>509</v>
      </c>
      <c r="L47" s="62" t="s">
        <v>509</v>
      </c>
      <c r="M47" s="62" t="s">
        <v>509</v>
      </c>
      <c r="N47" s="62" t="s">
        <v>509</v>
      </c>
      <c r="O47" s="63" t="s">
        <v>509</v>
      </c>
      <c r="P47" s="46"/>
      <c r="Q47" s="46"/>
      <c r="R47" s="46"/>
      <c r="S47" s="46"/>
      <c r="T47" s="46"/>
      <c r="U47" s="46"/>
    </row>
    <row r="48" spans="1:21" ht="30.75" customHeight="1" x14ac:dyDescent="0.15">
      <c r="A48" s="46"/>
      <c r="B48" s="1163"/>
      <c r="C48" s="1164"/>
      <c r="D48" s="60"/>
      <c r="E48" s="1140" t="s">
        <v>14</v>
      </c>
      <c r="F48" s="1140"/>
      <c r="G48" s="1140"/>
      <c r="H48" s="1140"/>
      <c r="I48" s="1140"/>
      <c r="J48" s="1141"/>
      <c r="K48" s="61">
        <v>274</v>
      </c>
      <c r="L48" s="62">
        <v>248</v>
      </c>
      <c r="M48" s="62">
        <v>212</v>
      </c>
      <c r="N48" s="62">
        <v>205</v>
      </c>
      <c r="O48" s="63">
        <v>196</v>
      </c>
      <c r="P48" s="46"/>
      <c r="Q48" s="46"/>
      <c r="R48" s="46"/>
      <c r="S48" s="46"/>
      <c r="T48" s="46"/>
      <c r="U48" s="46"/>
    </row>
    <row r="49" spans="1:21" ht="30.75" customHeight="1" x14ac:dyDescent="0.15">
      <c r="A49" s="46"/>
      <c r="B49" s="1163"/>
      <c r="C49" s="1164"/>
      <c r="D49" s="60"/>
      <c r="E49" s="1140" t="s">
        <v>15</v>
      </c>
      <c r="F49" s="1140"/>
      <c r="G49" s="1140"/>
      <c r="H49" s="1140"/>
      <c r="I49" s="1140"/>
      <c r="J49" s="1141"/>
      <c r="K49" s="61">
        <v>21</v>
      </c>
      <c r="L49" s="62">
        <v>20</v>
      </c>
      <c r="M49" s="62">
        <v>20</v>
      </c>
      <c r="N49" s="62">
        <v>24</v>
      </c>
      <c r="O49" s="63" t="s">
        <v>509</v>
      </c>
      <c r="P49" s="46"/>
      <c r="Q49" s="46"/>
      <c r="R49" s="46"/>
      <c r="S49" s="46"/>
      <c r="T49" s="46"/>
      <c r="U49" s="46"/>
    </row>
    <row r="50" spans="1:21" ht="30.75" customHeight="1" x14ac:dyDescent="0.15">
      <c r="A50" s="46"/>
      <c r="B50" s="1163"/>
      <c r="C50" s="1164"/>
      <c r="D50" s="60"/>
      <c r="E50" s="1140" t="s">
        <v>16</v>
      </c>
      <c r="F50" s="1140"/>
      <c r="G50" s="1140"/>
      <c r="H50" s="1140"/>
      <c r="I50" s="1140"/>
      <c r="J50" s="1141"/>
      <c r="K50" s="61">
        <v>102</v>
      </c>
      <c r="L50" s="62">
        <v>92</v>
      </c>
      <c r="M50" s="62">
        <v>7</v>
      </c>
      <c r="N50" s="62">
        <v>182</v>
      </c>
      <c r="O50" s="63">
        <v>118</v>
      </c>
      <c r="P50" s="46"/>
      <c r="Q50" s="46"/>
      <c r="R50" s="46"/>
      <c r="S50" s="46"/>
      <c r="T50" s="46"/>
      <c r="U50" s="46"/>
    </row>
    <row r="51" spans="1:21" ht="30.75" customHeight="1" x14ac:dyDescent="0.15">
      <c r="A51" s="46"/>
      <c r="B51" s="1165"/>
      <c r="C51" s="1166"/>
      <c r="D51" s="64"/>
      <c r="E51" s="1140" t="s">
        <v>17</v>
      </c>
      <c r="F51" s="1140"/>
      <c r="G51" s="1140"/>
      <c r="H51" s="1140"/>
      <c r="I51" s="1140"/>
      <c r="J51" s="1141"/>
      <c r="K51" s="61" t="s">
        <v>509</v>
      </c>
      <c r="L51" s="62" t="s">
        <v>509</v>
      </c>
      <c r="M51" s="62">
        <v>0</v>
      </c>
      <c r="N51" s="62">
        <v>0</v>
      </c>
      <c r="O51" s="63">
        <v>0</v>
      </c>
      <c r="P51" s="46"/>
      <c r="Q51" s="46"/>
      <c r="R51" s="46"/>
      <c r="S51" s="46"/>
      <c r="T51" s="46"/>
      <c r="U51" s="46"/>
    </row>
    <row r="52" spans="1:21" ht="30.75" customHeight="1" x14ac:dyDescent="0.15">
      <c r="A52" s="46"/>
      <c r="B52" s="1138" t="s">
        <v>18</v>
      </c>
      <c r="C52" s="1139"/>
      <c r="D52" s="64"/>
      <c r="E52" s="1140" t="s">
        <v>19</v>
      </c>
      <c r="F52" s="1140"/>
      <c r="G52" s="1140"/>
      <c r="H52" s="1140"/>
      <c r="I52" s="1140"/>
      <c r="J52" s="1141"/>
      <c r="K52" s="61">
        <v>2046</v>
      </c>
      <c r="L52" s="62">
        <v>2052</v>
      </c>
      <c r="M52" s="62">
        <v>2035</v>
      </c>
      <c r="N52" s="62">
        <v>2008</v>
      </c>
      <c r="O52" s="63">
        <v>2009</v>
      </c>
      <c r="P52" s="46"/>
      <c r="Q52" s="46"/>
      <c r="R52" s="46"/>
      <c r="S52" s="46"/>
      <c r="T52" s="46"/>
      <c r="U52" s="46"/>
    </row>
    <row r="53" spans="1:21" ht="30.75" customHeight="1" thickBot="1" x14ac:dyDescent="0.2">
      <c r="A53" s="46"/>
      <c r="B53" s="1142" t="s">
        <v>20</v>
      </c>
      <c r="C53" s="1143"/>
      <c r="D53" s="65"/>
      <c r="E53" s="1144" t="s">
        <v>21</v>
      </c>
      <c r="F53" s="1144"/>
      <c r="G53" s="1144"/>
      <c r="H53" s="1144"/>
      <c r="I53" s="1144"/>
      <c r="J53" s="1145"/>
      <c r="K53" s="66">
        <v>980</v>
      </c>
      <c r="L53" s="67">
        <v>943</v>
      </c>
      <c r="M53" s="67">
        <v>812</v>
      </c>
      <c r="N53" s="67">
        <v>1061</v>
      </c>
      <c r="O53" s="68">
        <v>987</v>
      </c>
      <c r="P53" s="46"/>
      <c r="Q53" s="46"/>
      <c r="R53" s="46"/>
      <c r="S53" s="46"/>
      <c r="T53" s="46"/>
      <c r="U53" s="46"/>
    </row>
    <row r="54" spans="1:21" ht="24" customHeight="1" x14ac:dyDescent="0.15">
      <c r="A54" s="46"/>
      <c r="B54" s="69" t="s">
        <v>22</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t="s">
        <v>23</v>
      </c>
      <c r="C55" s="46"/>
      <c r="D55" s="46"/>
      <c r="E55" s="46"/>
      <c r="F55" s="46"/>
      <c r="G55" s="46"/>
      <c r="H55" s="46"/>
      <c r="I55" s="46"/>
      <c r="J55" s="46"/>
      <c r="K55" s="46"/>
      <c r="L55" s="46"/>
      <c r="M55" s="46"/>
      <c r="N55" s="46"/>
      <c r="O55" s="46"/>
      <c r="P55" s="46"/>
      <c r="Q55" s="46"/>
      <c r="R55" s="46"/>
      <c r="S55" s="46"/>
      <c r="T55" s="46"/>
      <c r="U55" s="46"/>
    </row>
    <row r="56" spans="1:21" ht="24" customHeight="1" thickBot="1" x14ac:dyDescent="0.2">
      <c r="A56" s="46"/>
      <c r="B56" s="70" t="s">
        <v>24</v>
      </c>
      <c r="C56" s="71"/>
      <c r="D56" s="71"/>
      <c r="E56" s="71"/>
      <c r="F56" s="71"/>
      <c r="G56" s="71"/>
      <c r="H56" s="71"/>
      <c r="I56" s="71"/>
      <c r="J56" s="71"/>
      <c r="K56" s="72"/>
      <c r="L56" s="72"/>
      <c r="M56" s="72"/>
      <c r="N56" s="72"/>
      <c r="O56" s="73" t="s">
        <v>568</v>
      </c>
      <c r="P56" s="46"/>
      <c r="Q56" s="46"/>
      <c r="R56" s="46"/>
      <c r="S56" s="46"/>
      <c r="T56" s="46"/>
      <c r="U56" s="46"/>
    </row>
    <row r="57" spans="1:21" ht="31.5" customHeight="1" thickBot="1" x14ac:dyDescent="0.2">
      <c r="A57" s="46"/>
      <c r="B57" s="74"/>
      <c r="C57" s="75"/>
      <c r="D57" s="75"/>
      <c r="E57" s="76"/>
      <c r="F57" s="76"/>
      <c r="G57" s="76"/>
      <c r="H57" s="76"/>
      <c r="I57" s="76"/>
      <c r="J57" s="77" t="s">
        <v>2</v>
      </c>
      <c r="K57" s="78" t="s">
        <v>569</v>
      </c>
      <c r="L57" s="79" t="s">
        <v>570</v>
      </c>
      <c r="M57" s="79" t="s">
        <v>571</v>
      </c>
      <c r="N57" s="79" t="s">
        <v>572</v>
      </c>
      <c r="O57" s="80" t="s">
        <v>573</v>
      </c>
      <c r="P57" s="46"/>
      <c r="Q57" s="46"/>
      <c r="R57" s="46"/>
      <c r="S57" s="46"/>
      <c r="T57" s="46"/>
      <c r="U57" s="46"/>
    </row>
    <row r="58" spans="1:21" ht="31.5" customHeight="1" x14ac:dyDescent="0.15">
      <c r="B58" s="1146" t="s">
        <v>25</v>
      </c>
      <c r="C58" s="1147"/>
      <c r="D58" s="1152" t="s">
        <v>26</v>
      </c>
      <c r="E58" s="1153"/>
      <c r="F58" s="1153"/>
      <c r="G58" s="1153"/>
      <c r="H58" s="1153"/>
      <c r="I58" s="1153"/>
      <c r="J58" s="1154"/>
      <c r="K58" s="81"/>
      <c r="L58" s="82"/>
      <c r="M58" s="82"/>
      <c r="N58" s="82"/>
      <c r="O58" s="83"/>
    </row>
    <row r="59" spans="1:21" ht="31.5" customHeight="1" x14ac:dyDescent="0.15">
      <c r="B59" s="1148"/>
      <c r="C59" s="1149"/>
      <c r="D59" s="1155" t="s">
        <v>27</v>
      </c>
      <c r="E59" s="1156"/>
      <c r="F59" s="1156"/>
      <c r="G59" s="1156"/>
      <c r="H59" s="1156"/>
      <c r="I59" s="1156"/>
      <c r="J59" s="1157"/>
      <c r="K59" s="84"/>
      <c r="L59" s="85"/>
      <c r="M59" s="85"/>
      <c r="N59" s="85"/>
      <c r="O59" s="86"/>
    </row>
    <row r="60" spans="1:21" ht="31.5" customHeight="1" thickBot="1" x14ac:dyDescent="0.2">
      <c r="B60" s="1150"/>
      <c r="C60" s="1151"/>
      <c r="D60" s="1158" t="s">
        <v>28</v>
      </c>
      <c r="E60" s="1159"/>
      <c r="F60" s="1159"/>
      <c r="G60" s="1159"/>
      <c r="H60" s="1159"/>
      <c r="I60" s="1159"/>
      <c r="J60" s="1160"/>
      <c r="K60" s="87"/>
      <c r="L60" s="88"/>
      <c r="M60" s="88"/>
      <c r="N60" s="88"/>
      <c r="O60" s="89"/>
    </row>
    <row r="61" spans="1:21" ht="24" customHeight="1" x14ac:dyDescent="0.15">
      <c r="B61" s="90"/>
      <c r="C61" s="90"/>
      <c r="D61" s="91" t="s">
        <v>29</v>
      </c>
      <c r="E61" s="92"/>
      <c r="F61" s="92"/>
      <c r="G61" s="92"/>
      <c r="H61" s="92"/>
      <c r="I61" s="92"/>
      <c r="J61" s="92"/>
      <c r="K61" s="92"/>
      <c r="L61" s="92"/>
      <c r="M61" s="92"/>
      <c r="N61" s="92"/>
      <c r="O61" s="92"/>
    </row>
    <row r="62" spans="1:21" ht="24" customHeight="1" x14ac:dyDescent="0.15">
      <c r="B62" s="93"/>
      <c r="C62" s="93"/>
      <c r="D62" s="91" t="s">
        <v>30</v>
      </c>
      <c r="E62" s="92"/>
      <c r="F62" s="92"/>
      <c r="G62" s="92"/>
      <c r="H62" s="92"/>
      <c r="I62" s="92"/>
      <c r="J62" s="92"/>
      <c r="K62" s="92"/>
      <c r="L62" s="92"/>
      <c r="M62" s="92"/>
      <c r="N62" s="92"/>
      <c r="O62" s="92"/>
    </row>
    <row r="63" spans="1:21" ht="24" customHeight="1" x14ac:dyDescent="0.1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1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ZyGCaAzcx3Yzl2PIRNvh6wlXVFcgqNa4Eujlpn/iHloI+6rABQWyq7M4eHmu4HK2ylHQEsaOi5f+zgMthJpCmg==" saltValue="IXP49nawqUA1qIHWp3rUq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4" customWidth="1"/>
    <col min="2" max="3" width="12.625" style="94" customWidth="1"/>
    <col min="4" max="4" width="11.625" style="94" customWidth="1"/>
    <col min="5" max="8" width="10.375" style="94" customWidth="1"/>
    <col min="9" max="13" width="16.375" style="94" customWidth="1"/>
    <col min="14" max="19" width="12.625" style="94" customWidth="1"/>
    <col min="20" max="16384" width="0" style="94"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5" t="s">
        <v>8</v>
      </c>
    </row>
    <row r="40" spans="2:13" ht="27.75" customHeight="1" thickBot="1" x14ac:dyDescent="0.2">
      <c r="B40" s="96" t="s">
        <v>9</v>
      </c>
      <c r="C40" s="97"/>
      <c r="D40" s="97"/>
      <c r="E40" s="98"/>
      <c r="F40" s="98"/>
      <c r="G40" s="98"/>
      <c r="H40" s="99" t="s">
        <v>2</v>
      </c>
      <c r="I40" s="100" t="s">
        <v>551</v>
      </c>
      <c r="J40" s="101" t="s">
        <v>552</v>
      </c>
      <c r="K40" s="101" t="s">
        <v>553</v>
      </c>
      <c r="L40" s="101" t="s">
        <v>554</v>
      </c>
      <c r="M40" s="102" t="s">
        <v>555</v>
      </c>
    </row>
    <row r="41" spans="2:13" ht="27.75" customHeight="1" x14ac:dyDescent="0.15">
      <c r="B41" s="1181" t="s">
        <v>31</v>
      </c>
      <c r="C41" s="1182"/>
      <c r="D41" s="103"/>
      <c r="E41" s="1183" t="s">
        <v>32</v>
      </c>
      <c r="F41" s="1183"/>
      <c r="G41" s="1183"/>
      <c r="H41" s="1184"/>
      <c r="I41" s="342">
        <v>23099</v>
      </c>
      <c r="J41" s="343">
        <v>22439</v>
      </c>
      <c r="K41" s="343">
        <v>22179</v>
      </c>
      <c r="L41" s="343">
        <v>21676</v>
      </c>
      <c r="M41" s="344">
        <v>20773</v>
      </c>
    </row>
    <row r="42" spans="2:13" ht="27.75" customHeight="1" x14ac:dyDescent="0.15">
      <c r="B42" s="1171"/>
      <c r="C42" s="1172"/>
      <c r="D42" s="104"/>
      <c r="E42" s="1175" t="s">
        <v>33</v>
      </c>
      <c r="F42" s="1175"/>
      <c r="G42" s="1175"/>
      <c r="H42" s="1176"/>
      <c r="I42" s="345">
        <v>89</v>
      </c>
      <c r="J42" s="346">
        <v>9</v>
      </c>
      <c r="K42" s="346">
        <v>6</v>
      </c>
      <c r="L42" s="346">
        <v>6</v>
      </c>
      <c r="M42" s="347">
        <v>3</v>
      </c>
    </row>
    <row r="43" spans="2:13" ht="27.75" customHeight="1" x14ac:dyDescent="0.15">
      <c r="B43" s="1171"/>
      <c r="C43" s="1172"/>
      <c r="D43" s="104"/>
      <c r="E43" s="1175" t="s">
        <v>34</v>
      </c>
      <c r="F43" s="1175"/>
      <c r="G43" s="1175"/>
      <c r="H43" s="1176"/>
      <c r="I43" s="345">
        <v>2353</v>
      </c>
      <c r="J43" s="346">
        <v>2606</v>
      </c>
      <c r="K43" s="346">
        <v>2648</v>
      </c>
      <c r="L43" s="346">
        <v>2639</v>
      </c>
      <c r="M43" s="347">
        <v>1359</v>
      </c>
    </row>
    <row r="44" spans="2:13" ht="27.75" customHeight="1" x14ac:dyDescent="0.15">
      <c r="B44" s="1171"/>
      <c r="C44" s="1172"/>
      <c r="D44" s="104"/>
      <c r="E44" s="1175" t="s">
        <v>35</v>
      </c>
      <c r="F44" s="1175"/>
      <c r="G44" s="1175"/>
      <c r="H44" s="1176"/>
      <c r="I44" s="345">
        <v>137</v>
      </c>
      <c r="J44" s="346">
        <v>116</v>
      </c>
      <c r="K44" s="346">
        <v>107</v>
      </c>
      <c r="L44" s="346">
        <v>82</v>
      </c>
      <c r="M44" s="347">
        <v>85</v>
      </c>
    </row>
    <row r="45" spans="2:13" ht="27.75" customHeight="1" x14ac:dyDescent="0.15">
      <c r="B45" s="1171"/>
      <c r="C45" s="1172"/>
      <c r="D45" s="104"/>
      <c r="E45" s="1175" t="s">
        <v>36</v>
      </c>
      <c r="F45" s="1175"/>
      <c r="G45" s="1175"/>
      <c r="H45" s="1176"/>
      <c r="I45" s="345">
        <v>2307</v>
      </c>
      <c r="J45" s="346">
        <v>2121</v>
      </c>
      <c r="K45" s="346">
        <v>1870</v>
      </c>
      <c r="L45" s="346">
        <v>1999</v>
      </c>
      <c r="M45" s="347">
        <v>2040</v>
      </c>
    </row>
    <row r="46" spans="2:13" ht="27.75" customHeight="1" x14ac:dyDescent="0.15">
      <c r="B46" s="1171"/>
      <c r="C46" s="1172"/>
      <c r="D46" s="105"/>
      <c r="E46" s="1175" t="s">
        <v>37</v>
      </c>
      <c r="F46" s="1175"/>
      <c r="G46" s="1175"/>
      <c r="H46" s="1176"/>
      <c r="I46" s="345">
        <v>590</v>
      </c>
      <c r="J46" s="346">
        <v>462</v>
      </c>
      <c r="K46" s="346">
        <v>384</v>
      </c>
      <c r="L46" s="346">
        <v>384</v>
      </c>
      <c r="M46" s="347">
        <v>302</v>
      </c>
    </row>
    <row r="47" spans="2:13" ht="27.75" customHeight="1" x14ac:dyDescent="0.15">
      <c r="B47" s="1171"/>
      <c r="C47" s="1172"/>
      <c r="D47" s="106"/>
      <c r="E47" s="1185" t="s">
        <v>38</v>
      </c>
      <c r="F47" s="1186"/>
      <c r="G47" s="1186"/>
      <c r="H47" s="1187"/>
      <c r="I47" s="345" t="s">
        <v>509</v>
      </c>
      <c r="J47" s="346" t="s">
        <v>509</v>
      </c>
      <c r="K47" s="346" t="s">
        <v>509</v>
      </c>
      <c r="L47" s="346" t="s">
        <v>509</v>
      </c>
      <c r="M47" s="347" t="s">
        <v>509</v>
      </c>
    </row>
    <row r="48" spans="2:13" ht="27.75" customHeight="1" x14ac:dyDescent="0.15">
      <c r="B48" s="1171"/>
      <c r="C48" s="1172"/>
      <c r="D48" s="104"/>
      <c r="E48" s="1175" t="s">
        <v>39</v>
      </c>
      <c r="F48" s="1175"/>
      <c r="G48" s="1175"/>
      <c r="H48" s="1176"/>
      <c r="I48" s="345" t="s">
        <v>509</v>
      </c>
      <c r="J48" s="346" t="s">
        <v>509</v>
      </c>
      <c r="K48" s="346" t="s">
        <v>509</v>
      </c>
      <c r="L48" s="346" t="s">
        <v>509</v>
      </c>
      <c r="M48" s="347" t="s">
        <v>509</v>
      </c>
    </row>
    <row r="49" spans="2:13" ht="27.75" customHeight="1" x14ac:dyDescent="0.15">
      <c r="B49" s="1173"/>
      <c r="C49" s="1174"/>
      <c r="D49" s="104"/>
      <c r="E49" s="1175" t="s">
        <v>40</v>
      </c>
      <c r="F49" s="1175"/>
      <c r="G49" s="1175"/>
      <c r="H49" s="1176"/>
      <c r="I49" s="345" t="s">
        <v>509</v>
      </c>
      <c r="J49" s="346" t="s">
        <v>509</v>
      </c>
      <c r="K49" s="346" t="s">
        <v>509</v>
      </c>
      <c r="L49" s="346" t="s">
        <v>509</v>
      </c>
      <c r="M49" s="347" t="s">
        <v>509</v>
      </c>
    </row>
    <row r="50" spans="2:13" ht="27.75" customHeight="1" x14ac:dyDescent="0.15">
      <c r="B50" s="1169" t="s">
        <v>41</v>
      </c>
      <c r="C50" s="1170"/>
      <c r="D50" s="107"/>
      <c r="E50" s="1175" t="s">
        <v>42</v>
      </c>
      <c r="F50" s="1175"/>
      <c r="G50" s="1175"/>
      <c r="H50" s="1176"/>
      <c r="I50" s="345">
        <v>6757</v>
      </c>
      <c r="J50" s="346">
        <v>7084</v>
      </c>
      <c r="K50" s="346">
        <v>7435</v>
      </c>
      <c r="L50" s="346">
        <v>10053</v>
      </c>
      <c r="M50" s="347">
        <v>12192</v>
      </c>
    </row>
    <row r="51" spans="2:13" ht="27.75" customHeight="1" x14ac:dyDescent="0.15">
      <c r="B51" s="1171"/>
      <c r="C51" s="1172"/>
      <c r="D51" s="104"/>
      <c r="E51" s="1175" t="s">
        <v>43</v>
      </c>
      <c r="F51" s="1175"/>
      <c r="G51" s="1175"/>
      <c r="H51" s="1176"/>
      <c r="I51" s="345">
        <v>733</v>
      </c>
      <c r="J51" s="346">
        <v>693</v>
      </c>
      <c r="K51" s="346">
        <v>652</v>
      </c>
      <c r="L51" s="346">
        <v>611</v>
      </c>
      <c r="M51" s="347">
        <v>571</v>
      </c>
    </row>
    <row r="52" spans="2:13" ht="27.75" customHeight="1" x14ac:dyDescent="0.15">
      <c r="B52" s="1173"/>
      <c r="C52" s="1174"/>
      <c r="D52" s="104"/>
      <c r="E52" s="1175" t="s">
        <v>44</v>
      </c>
      <c r="F52" s="1175"/>
      <c r="G52" s="1175"/>
      <c r="H52" s="1176"/>
      <c r="I52" s="345">
        <v>18946</v>
      </c>
      <c r="J52" s="346">
        <v>18278</v>
      </c>
      <c r="K52" s="346">
        <v>17692</v>
      </c>
      <c r="L52" s="346">
        <v>17422</v>
      </c>
      <c r="M52" s="347">
        <v>16492</v>
      </c>
    </row>
    <row r="53" spans="2:13" ht="27.75" customHeight="1" thickBot="1" x14ac:dyDescent="0.2">
      <c r="B53" s="1177" t="s">
        <v>45</v>
      </c>
      <c r="C53" s="1178"/>
      <c r="D53" s="108"/>
      <c r="E53" s="1179" t="s">
        <v>46</v>
      </c>
      <c r="F53" s="1179"/>
      <c r="G53" s="1179"/>
      <c r="H53" s="1180"/>
      <c r="I53" s="348">
        <v>2140</v>
      </c>
      <c r="J53" s="349">
        <v>1698</v>
      </c>
      <c r="K53" s="349">
        <v>1415</v>
      </c>
      <c r="L53" s="349">
        <v>-1301</v>
      </c>
      <c r="M53" s="350">
        <v>-4693</v>
      </c>
    </row>
    <row r="54" spans="2:13" ht="27.75" customHeight="1" x14ac:dyDescent="0.15">
      <c r="B54" s="109" t="s">
        <v>47</v>
      </c>
      <c r="C54" s="110"/>
      <c r="D54" s="110"/>
      <c r="E54" s="111"/>
      <c r="F54" s="111"/>
      <c r="G54" s="111"/>
      <c r="H54" s="111"/>
      <c r="I54" s="112"/>
      <c r="J54" s="112"/>
      <c r="K54" s="112"/>
      <c r="L54" s="112"/>
      <c r="M54" s="112"/>
    </row>
    <row r="55" spans="2:13" x14ac:dyDescent="0.15"/>
  </sheetData>
  <sheetProtection algorithmName="SHA-512" hashValue="oYNpY/YyopNTajTxyWsoBI/AKxR9Rjq9+fYmHOHbIymJEkM0/7gKb7SVUuJUpFATTmvTYBdxAxs5mENDusFuiQ==" saltValue="eQhN2scnMaQdRKJboJCQ1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3" t="s">
        <v>48</v>
      </c>
    </row>
    <row r="54" spans="2:8" ht="29.25" customHeight="1" thickBot="1" x14ac:dyDescent="0.25">
      <c r="B54" s="114" t="s">
        <v>1</v>
      </c>
      <c r="C54" s="115"/>
      <c r="D54" s="115"/>
      <c r="E54" s="116" t="s">
        <v>2</v>
      </c>
      <c r="F54" s="117" t="s">
        <v>553</v>
      </c>
      <c r="G54" s="117" t="s">
        <v>554</v>
      </c>
      <c r="H54" s="118" t="s">
        <v>555</v>
      </c>
    </row>
    <row r="55" spans="2:8" ht="52.5" customHeight="1" x14ac:dyDescent="0.15">
      <c r="B55" s="119"/>
      <c r="C55" s="1196" t="s">
        <v>49</v>
      </c>
      <c r="D55" s="1196"/>
      <c r="E55" s="1197"/>
      <c r="F55" s="120">
        <v>2539</v>
      </c>
      <c r="G55" s="120">
        <v>2841</v>
      </c>
      <c r="H55" s="121">
        <v>2845</v>
      </c>
    </row>
    <row r="56" spans="2:8" ht="52.5" customHeight="1" x14ac:dyDescent="0.15">
      <c r="B56" s="122"/>
      <c r="C56" s="1198" t="s">
        <v>50</v>
      </c>
      <c r="D56" s="1198"/>
      <c r="E56" s="1199"/>
      <c r="F56" s="123">
        <v>341</v>
      </c>
      <c r="G56" s="123">
        <v>475</v>
      </c>
      <c r="H56" s="124">
        <v>458</v>
      </c>
    </row>
    <row r="57" spans="2:8" ht="53.25" customHeight="1" x14ac:dyDescent="0.15">
      <c r="B57" s="122"/>
      <c r="C57" s="1200" t="s">
        <v>51</v>
      </c>
      <c r="D57" s="1200"/>
      <c r="E57" s="1201"/>
      <c r="F57" s="125">
        <v>4222</v>
      </c>
      <c r="G57" s="125">
        <v>6509</v>
      </c>
      <c r="H57" s="126">
        <v>8454</v>
      </c>
    </row>
    <row r="58" spans="2:8" ht="45.75" customHeight="1" x14ac:dyDescent="0.15">
      <c r="B58" s="127"/>
      <c r="C58" s="1188" t="s">
        <v>586</v>
      </c>
      <c r="D58" s="1189"/>
      <c r="E58" s="1190"/>
      <c r="F58" s="128">
        <v>2394</v>
      </c>
      <c r="G58" s="128">
        <v>3521</v>
      </c>
      <c r="H58" s="129">
        <v>4784</v>
      </c>
    </row>
    <row r="59" spans="2:8" ht="45.75" customHeight="1" x14ac:dyDescent="0.15">
      <c r="B59" s="127"/>
      <c r="C59" s="1188" t="s">
        <v>587</v>
      </c>
      <c r="D59" s="1189"/>
      <c r="E59" s="1190"/>
      <c r="F59" s="128">
        <v>492</v>
      </c>
      <c r="G59" s="128">
        <v>1356</v>
      </c>
      <c r="H59" s="129">
        <v>2027</v>
      </c>
    </row>
    <row r="60" spans="2:8" ht="45.75" customHeight="1" x14ac:dyDescent="0.15">
      <c r="B60" s="127"/>
      <c r="C60" s="1188" t="s">
        <v>588</v>
      </c>
      <c r="D60" s="1189"/>
      <c r="E60" s="1190"/>
      <c r="F60" s="128">
        <v>1211</v>
      </c>
      <c r="G60" s="128">
        <v>1229</v>
      </c>
      <c r="H60" s="129">
        <v>1243</v>
      </c>
    </row>
    <row r="61" spans="2:8" ht="45.75" customHeight="1" x14ac:dyDescent="0.15">
      <c r="B61" s="127"/>
      <c r="C61" s="1188" t="s">
        <v>589</v>
      </c>
      <c r="D61" s="1189"/>
      <c r="E61" s="1190"/>
      <c r="F61" s="128">
        <v>37</v>
      </c>
      <c r="G61" s="128">
        <v>217</v>
      </c>
      <c r="H61" s="129">
        <v>198</v>
      </c>
    </row>
    <row r="62" spans="2:8" ht="45.75" customHeight="1" thickBot="1" x14ac:dyDescent="0.2">
      <c r="B62" s="130"/>
      <c r="C62" s="1191" t="s">
        <v>590</v>
      </c>
      <c r="D62" s="1192"/>
      <c r="E62" s="1193"/>
      <c r="F62" s="131" t="s">
        <v>574</v>
      </c>
      <c r="G62" s="131">
        <v>71</v>
      </c>
      <c r="H62" s="132">
        <v>74</v>
      </c>
    </row>
    <row r="63" spans="2:8" ht="52.5" customHeight="1" thickBot="1" x14ac:dyDescent="0.2">
      <c r="B63" s="133"/>
      <c r="C63" s="1194" t="s">
        <v>52</v>
      </c>
      <c r="D63" s="1194"/>
      <c r="E63" s="1195"/>
      <c r="F63" s="134">
        <v>7102</v>
      </c>
      <c r="G63" s="134">
        <v>9825</v>
      </c>
      <c r="H63" s="135">
        <v>11756</v>
      </c>
    </row>
    <row r="64" spans="2:8" x14ac:dyDescent="0.15"/>
  </sheetData>
  <sheetProtection algorithmName="SHA-512" hashValue="HDhg8b+plckPQucxka6i75ujB7ZdgN7xMW2bCH+DKC2VUnb/LkEPTnFPpRm7I5lO92uGguOBc18j6MR7b6qhkQ==" saltValue="7OdVIce+LkJYMIiy5nEVe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2" customWidth="1"/>
    <col min="2" max="8" width="13.375" style="142" customWidth="1"/>
    <col min="9" max="16384" width="11.125" style="142"/>
  </cols>
  <sheetData>
    <row r="1" spans="1:8" x14ac:dyDescent="0.15">
      <c r="A1" s="136"/>
      <c r="B1" s="137"/>
      <c r="C1" s="138"/>
      <c r="D1" s="139"/>
      <c r="E1" s="140"/>
      <c r="F1" s="140"/>
      <c r="G1" s="140"/>
      <c r="H1" s="141"/>
    </row>
    <row r="2" spans="1:8" x14ac:dyDescent="0.15">
      <c r="A2" s="143"/>
      <c r="B2" s="144"/>
      <c r="C2" s="145"/>
      <c r="D2" s="146" t="s">
        <v>53</v>
      </c>
      <c r="E2" s="147"/>
      <c r="F2" s="148" t="s">
        <v>548</v>
      </c>
      <c r="G2" s="149"/>
      <c r="H2" s="150"/>
    </row>
    <row r="3" spans="1:8" x14ac:dyDescent="0.15">
      <c r="A3" s="146" t="s">
        <v>541</v>
      </c>
      <c r="B3" s="151"/>
      <c r="C3" s="152"/>
      <c r="D3" s="153">
        <v>136420</v>
      </c>
      <c r="E3" s="154"/>
      <c r="F3" s="155">
        <v>85173</v>
      </c>
      <c r="G3" s="156"/>
      <c r="H3" s="157"/>
    </row>
    <row r="4" spans="1:8" x14ac:dyDescent="0.15">
      <c r="A4" s="158"/>
      <c r="B4" s="159"/>
      <c r="C4" s="160"/>
      <c r="D4" s="161">
        <v>36553</v>
      </c>
      <c r="E4" s="162"/>
      <c r="F4" s="163">
        <v>43913</v>
      </c>
      <c r="G4" s="164"/>
      <c r="H4" s="165"/>
    </row>
    <row r="5" spans="1:8" x14ac:dyDescent="0.15">
      <c r="A5" s="146" t="s">
        <v>543</v>
      </c>
      <c r="B5" s="151"/>
      <c r="C5" s="152"/>
      <c r="D5" s="153">
        <v>111928</v>
      </c>
      <c r="E5" s="154"/>
      <c r="F5" s="155">
        <v>94081</v>
      </c>
      <c r="G5" s="156"/>
      <c r="H5" s="157"/>
    </row>
    <row r="6" spans="1:8" x14ac:dyDescent="0.15">
      <c r="A6" s="158"/>
      <c r="B6" s="159"/>
      <c r="C6" s="160"/>
      <c r="D6" s="161">
        <v>29636</v>
      </c>
      <c r="E6" s="162"/>
      <c r="F6" s="163">
        <v>48949</v>
      </c>
      <c r="G6" s="164"/>
      <c r="H6" s="165"/>
    </row>
    <row r="7" spans="1:8" x14ac:dyDescent="0.15">
      <c r="A7" s="146" t="s">
        <v>544</v>
      </c>
      <c r="B7" s="151"/>
      <c r="C7" s="152"/>
      <c r="D7" s="153">
        <v>119731</v>
      </c>
      <c r="E7" s="154"/>
      <c r="F7" s="155">
        <v>92632</v>
      </c>
      <c r="G7" s="156"/>
      <c r="H7" s="157"/>
    </row>
    <row r="8" spans="1:8" x14ac:dyDescent="0.15">
      <c r="A8" s="158"/>
      <c r="B8" s="159"/>
      <c r="C8" s="160"/>
      <c r="D8" s="161">
        <v>46361</v>
      </c>
      <c r="E8" s="162"/>
      <c r="F8" s="163">
        <v>47978</v>
      </c>
      <c r="G8" s="164"/>
      <c r="H8" s="165"/>
    </row>
    <row r="9" spans="1:8" x14ac:dyDescent="0.15">
      <c r="A9" s="146" t="s">
        <v>545</v>
      </c>
      <c r="B9" s="151"/>
      <c r="C9" s="152"/>
      <c r="D9" s="153">
        <v>147458</v>
      </c>
      <c r="E9" s="154"/>
      <c r="F9" s="155">
        <v>96469</v>
      </c>
      <c r="G9" s="156"/>
      <c r="H9" s="157"/>
    </row>
    <row r="10" spans="1:8" x14ac:dyDescent="0.15">
      <c r="A10" s="158"/>
      <c r="B10" s="159"/>
      <c r="C10" s="160"/>
      <c r="D10" s="161">
        <v>37494</v>
      </c>
      <c r="E10" s="162"/>
      <c r="F10" s="163">
        <v>49775</v>
      </c>
      <c r="G10" s="164"/>
      <c r="H10" s="165"/>
    </row>
    <row r="11" spans="1:8" x14ac:dyDescent="0.15">
      <c r="A11" s="146" t="s">
        <v>546</v>
      </c>
      <c r="B11" s="151"/>
      <c r="C11" s="152"/>
      <c r="D11" s="153">
        <v>113692</v>
      </c>
      <c r="E11" s="154"/>
      <c r="F11" s="155">
        <v>85743</v>
      </c>
      <c r="G11" s="156"/>
      <c r="H11" s="157"/>
    </row>
    <row r="12" spans="1:8" x14ac:dyDescent="0.15">
      <c r="A12" s="158"/>
      <c r="B12" s="159"/>
      <c r="C12" s="166"/>
      <c r="D12" s="161">
        <v>36365</v>
      </c>
      <c r="E12" s="162"/>
      <c r="F12" s="163">
        <v>45231</v>
      </c>
      <c r="G12" s="164"/>
      <c r="H12" s="165"/>
    </row>
    <row r="13" spans="1:8" x14ac:dyDescent="0.15">
      <c r="A13" s="146"/>
      <c r="B13" s="151"/>
      <c r="C13" s="152"/>
      <c r="D13" s="153">
        <v>125846</v>
      </c>
      <c r="E13" s="154"/>
      <c r="F13" s="155">
        <v>90820</v>
      </c>
      <c r="G13" s="167"/>
      <c r="H13" s="157"/>
    </row>
    <row r="14" spans="1:8" x14ac:dyDescent="0.15">
      <c r="A14" s="158"/>
      <c r="B14" s="159"/>
      <c r="C14" s="160"/>
      <c r="D14" s="161">
        <v>37282</v>
      </c>
      <c r="E14" s="162"/>
      <c r="F14" s="163">
        <v>47169</v>
      </c>
      <c r="G14" s="164"/>
      <c r="H14" s="165"/>
    </row>
    <row r="17" spans="1:11" x14ac:dyDescent="0.15">
      <c r="A17" s="142" t="s">
        <v>54</v>
      </c>
    </row>
    <row r="18" spans="1:11" x14ac:dyDescent="0.15">
      <c r="A18" s="168"/>
      <c r="B18" s="168" t="str">
        <f>実質収支比率等に係る経年分析!F$46</f>
        <v>H30</v>
      </c>
      <c r="C18" s="168" t="str">
        <f>実質収支比率等に係る経年分析!G$46</f>
        <v>R01</v>
      </c>
      <c r="D18" s="168" t="str">
        <f>実質収支比率等に係る経年分析!H$46</f>
        <v>R02</v>
      </c>
      <c r="E18" s="168" t="str">
        <f>実質収支比率等に係る経年分析!I$46</f>
        <v>R03</v>
      </c>
      <c r="F18" s="168" t="str">
        <f>実質収支比率等に係る経年分析!J$46</f>
        <v>R04</v>
      </c>
    </row>
    <row r="19" spans="1:11" x14ac:dyDescent="0.15">
      <c r="A19" s="168" t="s">
        <v>55</v>
      </c>
      <c r="B19" s="168">
        <f>ROUND(VALUE(SUBSTITUTE(実質収支比率等に係る経年分析!F$48,"▲","-")),2)</f>
        <v>4.5199999999999996</v>
      </c>
      <c r="C19" s="168">
        <f>ROUND(VALUE(SUBSTITUTE(実質収支比率等に係る経年分析!G$48,"▲","-")),2)</f>
        <v>2.67</v>
      </c>
      <c r="D19" s="168">
        <f>ROUND(VALUE(SUBSTITUTE(実質収支比率等に係る経年分析!H$48,"▲","-")),2)</f>
        <v>3.83</v>
      </c>
      <c r="E19" s="168">
        <f>ROUND(VALUE(SUBSTITUTE(実質収支比率等に係る経年分析!I$48,"▲","-")),2)</f>
        <v>5.83</v>
      </c>
      <c r="F19" s="168">
        <f>ROUND(VALUE(SUBSTITUTE(実質収支比率等に係る経年分析!J$48,"▲","-")),2)</f>
        <v>7.92</v>
      </c>
    </row>
    <row r="20" spans="1:11" x14ac:dyDescent="0.15">
      <c r="A20" s="168" t="s">
        <v>56</v>
      </c>
      <c r="B20" s="168">
        <f>ROUND(VALUE(SUBSTITUTE(実質収支比率等に係る経年分析!F$47,"▲","-")),2)</f>
        <v>23.24</v>
      </c>
      <c r="C20" s="168">
        <f>ROUND(VALUE(SUBSTITUTE(実質収支比率等に係る経年分析!G$47,"▲","-")),2)</f>
        <v>23.17</v>
      </c>
      <c r="D20" s="168">
        <f>ROUND(VALUE(SUBSTITUTE(実質収支比率等に係る経年分析!H$47,"▲","-")),2)</f>
        <v>22.65</v>
      </c>
      <c r="E20" s="168">
        <f>ROUND(VALUE(SUBSTITUTE(実質収支比率等に係る経年分析!I$47,"▲","-")),2)</f>
        <v>24.7</v>
      </c>
      <c r="F20" s="168">
        <f>ROUND(VALUE(SUBSTITUTE(実質収支比率等に係る経年分析!J$47,"▲","-")),2)</f>
        <v>25.31</v>
      </c>
    </row>
    <row r="21" spans="1:11" x14ac:dyDescent="0.15">
      <c r="A21" s="168" t="s">
        <v>57</v>
      </c>
      <c r="B21" s="168">
        <f>IF(ISNUMBER(VALUE(SUBSTITUTE(実質収支比率等に係る経年分析!F$49,"▲","-"))),ROUND(VALUE(SUBSTITUTE(実質収支比率等に係る経年分析!F$49,"▲","-")),2),NA())</f>
        <v>-1.05</v>
      </c>
      <c r="C21" s="168">
        <f>IF(ISNUMBER(VALUE(SUBSTITUTE(実質収支比率等に係る経年分析!G$49,"▲","-"))),ROUND(VALUE(SUBSTITUTE(実質収支比率等に係る経年分析!G$49,"▲","-")),2),NA())</f>
        <v>-2.35</v>
      </c>
      <c r="D21" s="168">
        <f>IF(ISNUMBER(VALUE(SUBSTITUTE(実質収支比率等に係る経年分析!H$49,"▲","-"))),ROUND(VALUE(SUBSTITUTE(実質収支比率等に係る経年分析!H$49,"▲","-")),2),NA())</f>
        <v>1.25</v>
      </c>
      <c r="E21" s="168">
        <f>IF(ISNUMBER(VALUE(SUBSTITUTE(実質収支比率等に係る経年分析!I$49,"▲","-"))),ROUND(VALUE(SUBSTITUTE(実質収支比率等に係る経年分析!I$49,"▲","-")),2),NA())</f>
        <v>4.72</v>
      </c>
      <c r="F21" s="168">
        <f>IF(ISNUMBER(VALUE(SUBSTITUTE(実質収支比率等に係る経年分析!J$49,"▲","-"))),ROUND(VALUE(SUBSTITUTE(実質収支比率等に係る経年分析!J$49,"▲","-")),2),NA())</f>
        <v>1.99</v>
      </c>
    </row>
    <row r="24" spans="1:11" x14ac:dyDescent="0.15">
      <c r="A24" s="142" t="s">
        <v>58</v>
      </c>
    </row>
    <row r="25" spans="1:11" x14ac:dyDescent="0.15">
      <c r="A25" s="169"/>
      <c r="B25" s="169" t="str">
        <f>連結実質赤字比率に係る赤字・黒字の構成分析!F$33</f>
        <v>H30</v>
      </c>
      <c r="C25" s="169"/>
      <c r="D25" s="169" t="str">
        <f>連結実質赤字比率に係る赤字・黒字の構成分析!G$33</f>
        <v>R01</v>
      </c>
      <c r="E25" s="169"/>
      <c r="F25" s="169" t="str">
        <f>連結実質赤字比率に係る赤字・黒字の構成分析!H$33</f>
        <v>R02</v>
      </c>
      <c r="G25" s="169"/>
      <c r="H25" s="169" t="str">
        <f>連結実質赤字比率に係る赤字・黒字の構成分析!I$33</f>
        <v>R03</v>
      </c>
      <c r="I25" s="169"/>
      <c r="J25" s="169" t="str">
        <f>連結実質赤字比率に係る赤字・黒字の構成分析!J$33</f>
        <v>R04</v>
      </c>
      <c r="K25" s="169"/>
    </row>
    <row r="26" spans="1:11" x14ac:dyDescent="0.15">
      <c r="A26" s="169"/>
      <c r="B26" s="169" t="s">
        <v>59</v>
      </c>
      <c r="C26" s="169" t="s">
        <v>60</v>
      </c>
      <c r="D26" s="169" t="s">
        <v>59</v>
      </c>
      <c r="E26" s="169" t="s">
        <v>60</v>
      </c>
      <c r="F26" s="169" t="s">
        <v>59</v>
      </c>
      <c r="G26" s="169" t="s">
        <v>60</v>
      </c>
      <c r="H26" s="169" t="s">
        <v>59</v>
      </c>
      <c r="I26" s="169" t="s">
        <v>60</v>
      </c>
      <c r="J26" s="169" t="s">
        <v>59</v>
      </c>
      <c r="K26" s="169" t="s">
        <v>60</v>
      </c>
    </row>
    <row r="27" spans="1:11" x14ac:dyDescent="0.15">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#N/A</v>
      </c>
      <c r="C27" s="169">
        <f>IF(ROUND(VALUE(SUBSTITUTE(連結実質赤字比率に係る赤字・黒字の構成分析!F$43,"▲", "-")), 2) &gt;= 0, ABS(ROUND(VALUE(SUBSTITUTE(連結実質赤字比率に係る赤字・黒字の構成分析!F$43,"▲", "-")), 2)), NA())</f>
        <v>0</v>
      </c>
      <c r="D27" s="169" t="e">
        <f>IF(ROUND(VALUE(SUBSTITUTE(連結実質赤字比率に係る赤字・黒字の構成分析!G$43,"▲", "-")), 2) &lt; 0, ABS(ROUND(VALUE(SUBSTITUTE(連結実質赤字比率に係る赤字・黒字の構成分析!G$43,"▲", "-")), 2)), NA())</f>
        <v>#N/A</v>
      </c>
      <c r="E27" s="169">
        <f>IF(ROUND(VALUE(SUBSTITUTE(連結実質赤字比率に係る赤字・黒字の構成分析!G$43,"▲", "-")), 2) &gt;= 0, ABS(ROUND(VALUE(SUBSTITUTE(連結実質赤字比率に係る赤字・黒字の構成分析!G$43,"▲", "-")), 2)), NA())</f>
        <v>0</v>
      </c>
      <c r="F27" s="169" t="e">
        <f>IF(ROUND(VALUE(SUBSTITUTE(連結実質赤字比率に係る赤字・黒字の構成分析!H$43,"▲", "-")), 2) &lt; 0, ABS(ROUND(VALUE(SUBSTITUTE(連結実質赤字比率に係る赤字・黒字の構成分析!H$43,"▲", "-")), 2)), NA())</f>
        <v>#N/A</v>
      </c>
      <c r="G27" s="169">
        <f>IF(ROUND(VALUE(SUBSTITUTE(連結実質赤字比率に係る赤字・黒字の構成分析!H$43,"▲", "-")), 2) &gt;= 0, ABS(ROUND(VALUE(SUBSTITUTE(連結実質赤字比率に係る赤字・黒字の構成分析!H$43,"▲", "-")), 2)), NA())</f>
        <v>0</v>
      </c>
      <c r="H27" s="169" t="e">
        <f>IF(ROUND(VALUE(SUBSTITUTE(連結実質赤字比率に係る赤字・黒字の構成分析!I$43,"▲", "-")), 2) &lt; 0, ABS(ROUND(VALUE(SUBSTITUTE(連結実質赤字比率に係る赤字・黒字の構成分析!I$43,"▲", "-")), 2)), NA())</f>
        <v>#N/A</v>
      </c>
      <c r="I27" s="169">
        <f>IF(ROUND(VALUE(SUBSTITUTE(連結実質赤字比率に係る赤字・黒字の構成分析!I$43,"▲", "-")), 2) &gt;= 0, ABS(ROUND(VALUE(SUBSTITUTE(連結実質赤字比率に係る赤字・黒字の構成分析!I$43,"▲", "-")), 2)), NA())</f>
        <v>0</v>
      </c>
      <c r="J27" s="169" t="e">
        <f>IF(ROUND(VALUE(SUBSTITUTE(連結実質赤字比率に係る赤字・黒字の構成分析!J$43,"▲", "-")), 2) &lt; 0, ABS(ROUND(VALUE(SUBSTITUTE(連結実質赤字比率に係る赤字・黒字の構成分析!J$43,"▲", "-")), 2)), NA())</f>
        <v>#N/A</v>
      </c>
      <c r="K27" s="169">
        <f>IF(ROUND(VALUE(SUBSTITUTE(連結実質赤字比率に係る赤字・黒字の構成分析!J$43,"▲", "-")), 2) &gt;= 0, ABS(ROUND(VALUE(SUBSTITUTE(連結実質赤字比率に係る赤字・黒字の構成分析!J$43,"▲", "-")), 2)), NA())</f>
        <v>0</v>
      </c>
    </row>
    <row r="28" spans="1:11" x14ac:dyDescent="0.15">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15">
      <c r="A29" s="169" t="str">
        <f>IF(連結実質赤字比率に係る赤字・黒字の構成分析!C$41="",NA(),連結実質赤字比率に係る赤字・黒字の構成分析!C$41)</f>
        <v>公共下水道事業特別会計</v>
      </c>
      <c r="B29" s="169" t="e">
        <f>IF(ROUND(VALUE(SUBSTITUTE(連結実質赤字比率に係る赤字・黒字の構成分析!F$41,"▲", "-")), 2) &lt; 0, ABS(ROUND(VALUE(SUBSTITUTE(連結実質赤字比率に係る赤字・黒字の構成分析!F$41,"▲", "-")), 2)), NA())</f>
        <v>#N/A</v>
      </c>
      <c r="C29" s="169">
        <f>IF(ROUND(VALUE(SUBSTITUTE(連結実質赤字比率に係る赤字・黒字の構成分析!F$41,"▲", "-")), 2) &gt;= 0, ABS(ROUND(VALUE(SUBSTITUTE(連結実質赤字比率に係る赤字・黒字の構成分析!F$41,"▲", "-")), 2)), NA())</f>
        <v>0</v>
      </c>
      <c r="D29" s="169" t="e">
        <f>IF(ROUND(VALUE(SUBSTITUTE(連結実質赤字比率に係る赤字・黒字の構成分析!G$41,"▲", "-")), 2) &lt; 0, ABS(ROUND(VALUE(SUBSTITUTE(連結実質赤字比率に係る赤字・黒字の構成分析!G$41,"▲", "-")), 2)), NA())</f>
        <v>#N/A</v>
      </c>
      <c r="E29" s="169">
        <f>IF(ROUND(VALUE(SUBSTITUTE(連結実質赤字比率に係る赤字・黒字の構成分析!G$41,"▲", "-")), 2) &gt;= 0, ABS(ROUND(VALUE(SUBSTITUTE(連結実質赤字比率に係る赤字・黒字の構成分析!G$41,"▲", "-")), 2)), NA())</f>
        <v>0</v>
      </c>
      <c r="F29" s="169" t="e">
        <f>IF(ROUND(VALUE(SUBSTITUTE(連結実質赤字比率に係る赤字・黒字の構成分析!H$41,"▲", "-")), 2) &lt; 0, ABS(ROUND(VALUE(SUBSTITUTE(連結実質赤字比率に係る赤字・黒字の構成分析!H$41,"▲", "-")), 2)), NA())</f>
        <v>#N/A</v>
      </c>
      <c r="G29" s="169">
        <f>IF(ROUND(VALUE(SUBSTITUTE(連結実質赤字比率に係る赤字・黒字の構成分析!H$41,"▲", "-")), 2) &gt;= 0, ABS(ROUND(VALUE(SUBSTITUTE(連結実質赤字比率に係る赤字・黒字の構成分析!H$41,"▲", "-")), 2)), NA())</f>
        <v>0</v>
      </c>
      <c r="H29" s="169" t="e">
        <f>IF(ROUND(VALUE(SUBSTITUTE(連結実質赤字比率に係る赤字・黒字の構成分析!I$41,"▲", "-")), 2) &lt; 0, ABS(ROUND(VALUE(SUBSTITUTE(連結実質赤字比率に係る赤字・黒字の構成分析!I$41,"▲", "-")), 2)), NA())</f>
        <v>#N/A</v>
      </c>
      <c r="I29" s="169">
        <f>IF(ROUND(VALUE(SUBSTITUTE(連結実質赤字比率に係る赤字・黒字の構成分析!I$41,"▲", "-")), 2) &gt;= 0, ABS(ROUND(VALUE(SUBSTITUTE(連結実質赤字比率に係る赤字・黒字の構成分析!I$41,"▲", "-")), 2)), NA())</f>
        <v>0</v>
      </c>
      <c r="J29" s="169" t="e">
        <f>IF(ROUND(VALUE(SUBSTITUTE(連結実質赤字比率に係る赤字・黒字の構成分析!J$41,"▲", "-")), 2) &lt; 0, ABS(ROUND(VALUE(SUBSTITUTE(連結実質赤字比率に係る赤字・黒字の構成分析!J$41,"▲", "-")), 2)), NA())</f>
        <v>#N/A</v>
      </c>
      <c r="K29" s="169">
        <f>IF(ROUND(VALUE(SUBSTITUTE(連結実質赤字比率に係る赤字・黒字の構成分析!J$41,"▲", "-")), 2) &gt;= 0, ABS(ROUND(VALUE(SUBSTITUTE(連結実質赤字比率に係る赤字・黒字の構成分析!J$41,"▲", "-")), 2)), NA())</f>
        <v>0</v>
      </c>
    </row>
    <row r="30" spans="1:11" x14ac:dyDescent="0.15">
      <c r="A30" s="169" t="str">
        <f>IF(連結実質赤字比率に係る赤字・黒字の構成分析!C$40="",NA(),連結実質赤字比率に係る赤字・黒字の構成分析!C$40)</f>
        <v>国民宿舎特別会計</v>
      </c>
      <c r="B30" s="169" t="e">
        <f>IF(ROUND(VALUE(SUBSTITUTE(連結実質赤字比率に係る赤字・黒字の構成分析!F$40,"▲", "-")), 2) &lt; 0, ABS(ROUND(VALUE(SUBSTITUTE(連結実質赤字比率に係る赤字・黒字の構成分析!F$40,"▲", "-")), 2)), NA())</f>
        <v>#N/A</v>
      </c>
      <c r="C30" s="169">
        <f>IF(ROUND(VALUE(SUBSTITUTE(連結実質赤字比率に係る赤字・黒字の構成分析!F$40,"▲", "-")), 2) &gt;= 0, ABS(ROUND(VALUE(SUBSTITUTE(連結実質赤字比率に係る赤字・黒字の構成分析!F$40,"▲", "-")), 2)), NA())</f>
        <v>0</v>
      </c>
      <c r="D30" s="169" t="e">
        <f>IF(ROUND(VALUE(SUBSTITUTE(連結実質赤字比率に係る赤字・黒字の構成分析!G$40,"▲", "-")), 2) &lt; 0, ABS(ROUND(VALUE(SUBSTITUTE(連結実質赤字比率に係る赤字・黒字の構成分析!G$40,"▲", "-")), 2)), NA())</f>
        <v>#N/A</v>
      </c>
      <c r="E30" s="169">
        <f>IF(ROUND(VALUE(SUBSTITUTE(連結実質赤字比率に係る赤字・黒字の構成分析!G$40,"▲", "-")), 2) &gt;= 0, ABS(ROUND(VALUE(SUBSTITUTE(連結実質赤字比率に係る赤字・黒字の構成分析!G$40,"▲", "-")), 2)), NA())</f>
        <v>0.01</v>
      </c>
      <c r="F30" s="169" t="e">
        <f>IF(ROUND(VALUE(SUBSTITUTE(連結実質赤字比率に係る赤字・黒字の構成分析!H$40,"▲", "-")), 2) &lt; 0, ABS(ROUND(VALUE(SUBSTITUTE(連結実質赤字比率に係る赤字・黒字の構成分析!H$40,"▲", "-")), 2)), NA())</f>
        <v>#N/A</v>
      </c>
      <c r="G30" s="169">
        <f>IF(ROUND(VALUE(SUBSTITUTE(連結実質赤字比率に係る赤字・黒字の構成分析!H$40,"▲", "-")), 2) &gt;= 0, ABS(ROUND(VALUE(SUBSTITUTE(連結実質赤字比率に係る赤字・黒字の構成分析!H$40,"▲", "-")), 2)), NA())</f>
        <v>0</v>
      </c>
      <c r="H30" s="169" t="e">
        <f>IF(ROUND(VALUE(SUBSTITUTE(連結実質赤字比率に係る赤字・黒字の構成分析!I$40,"▲", "-")), 2) &lt; 0, ABS(ROUND(VALUE(SUBSTITUTE(連結実質赤字比率に係る赤字・黒字の構成分析!I$40,"▲", "-")), 2)), NA())</f>
        <v>#N/A</v>
      </c>
      <c r="I30" s="169">
        <f>IF(ROUND(VALUE(SUBSTITUTE(連結実質赤字比率に係る赤字・黒字の構成分析!I$40,"▲", "-")), 2) &gt;= 0, ABS(ROUND(VALUE(SUBSTITUTE(連結実質赤字比率に係る赤字・黒字の構成分析!I$40,"▲", "-")), 2)), NA())</f>
        <v>0</v>
      </c>
      <c r="J30" s="169" t="e">
        <f>IF(ROUND(VALUE(SUBSTITUTE(連結実質赤字比率に係る赤字・黒字の構成分析!J$40,"▲", "-")), 2) &lt; 0, ABS(ROUND(VALUE(SUBSTITUTE(連結実質赤字比率に係る赤字・黒字の構成分析!J$40,"▲", "-")), 2)), NA())</f>
        <v>#N/A</v>
      </c>
      <c r="K30" s="169">
        <f>IF(ROUND(VALUE(SUBSTITUTE(連結実質赤字比率に係る赤字・黒字の構成分析!J$40,"▲", "-")), 2) &gt;= 0, ABS(ROUND(VALUE(SUBSTITUTE(連結実質赤字比率に係る赤字・黒字の構成分析!J$40,"▲", "-")), 2)), NA())</f>
        <v>0</v>
      </c>
    </row>
    <row r="31" spans="1:11" x14ac:dyDescent="0.15">
      <c r="A31" s="169" t="str">
        <f>IF(連結実質赤字比率に係る赤字・黒字の構成分析!C$39="",NA(),連結実質赤字比率に係る赤字・黒字の構成分析!C$39)</f>
        <v>後期高齢者医療特別会計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0.01</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0.01</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v>
      </c>
    </row>
    <row r="32" spans="1:11" x14ac:dyDescent="0.15">
      <c r="A32" s="169" t="str">
        <f>IF(連結実質赤字比率に係る赤字・黒字の構成分析!C$38="",NA(),連結実質赤字比率に係る赤字・黒字の構成分析!C$38)</f>
        <v>下水道管理特別会計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0.02</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0.02</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0.06</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0.05</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0.43</v>
      </c>
    </row>
    <row r="33" spans="1:16" x14ac:dyDescent="0.15">
      <c r="A33" s="169" t="str">
        <f>IF(連結実質赤字比率に係る赤字・黒字の構成分析!C$37="",NA(),連結実質赤字比率に係る赤字・黒字の構成分析!C$37)</f>
        <v>国民健康保険特別会計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2.0099999999999998</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1.8</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1.25</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1.62</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1.31</v>
      </c>
    </row>
    <row r="34" spans="1:16" x14ac:dyDescent="0.15">
      <c r="A34" s="169" t="str">
        <f>IF(連結実質赤字比率に係る赤字・黒字の構成分析!C$36="",NA(),連結実質赤字比率に係る赤字・黒字の構成分析!C$36)</f>
        <v>介護保険特別会計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3.92</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3.71</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4.04</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3.85</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4.4400000000000004</v>
      </c>
    </row>
    <row r="35" spans="1:16" x14ac:dyDescent="0.15">
      <c r="A35" s="169" t="str">
        <f>IF(連結実質赤字比率に係る赤字・黒字の構成分析!C$35="",NA(),連結実質赤字比率に係る赤字・黒字の構成分析!C$35)</f>
        <v>一般会計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5.84</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2.73</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4.43</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5.97</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7.93</v>
      </c>
    </row>
    <row r="36" spans="1:16" x14ac:dyDescent="0.15">
      <c r="A36" s="169" t="str">
        <f>IF(連結実質赤字比率に係る赤字・黒字の構成分析!C$34="",NA(),連結実質赤字比率に係る赤字・黒字の構成分析!C$34)</f>
        <v>水道事業会計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10.47</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11.26</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10.56</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10.33</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10.71</v>
      </c>
    </row>
    <row r="39" spans="1:16" x14ac:dyDescent="0.15">
      <c r="A39" s="142" t="s">
        <v>61</v>
      </c>
    </row>
    <row r="40" spans="1:16" x14ac:dyDescent="0.15">
      <c r="A40" s="170"/>
      <c r="B40" s="170" t="str">
        <f>'実質公債費比率（分子）の構造'!K$44</f>
        <v>H30</v>
      </c>
      <c r="C40" s="170"/>
      <c r="D40" s="170"/>
      <c r="E40" s="170" t="str">
        <f>'実質公債費比率（分子）の構造'!L$44</f>
        <v>R01</v>
      </c>
      <c r="F40" s="170"/>
      <c r="G40" s="170"/>
      <c r="H40" s="170" t="str">
        <f>'実質公債費比率（分子）の構造'!M$44</f>
        <v>R02</v>
      </c>
      <c r="I40" s="170"/>
      <c r="J40" s="170"/>
      <c r="K40" s="170" t="str">
        <f>'実質公債費比率（分子）の構造'!N$44</f>
        <v>R03</v>
      </c>
      <c r="L40" s="170"/>
      <c r="M40" s="170"/>
      <c r="N40" s="170" t="str">
        <f>'実質公債費比率（分子）の構造'!O$44</f>
        <v>R04</v>
      </c>
      <c r="O40" s="170"/>
      <c r="P40" s="170"/>
    </row>
    <row r="41" spans="1:16" x14ac:dyDescent="0.15">
      <c r="A41" s="170"/>
      <c r="B41" s="170" t="s">
        <v>62</v>
      </c>
      <c r="C41" s="170"/>
      <c r="D41" s="170" t="s">
        <v>63</v>
      </c>
      <c r="E41" s="170" t="s">
        <v>62</v>
      </c>
      <c r="F41" s="170"/>
      <c r="G41" s="170" t="s">
        <v>63</v>
      </c>
      <c r="H41" s="170" t="s">
        <v>62</v>
      </c>
      <c r="I41" s="170"/>
      <c r="J41" s="170" t="s">
        <v>63</v>
      </c>
      <c r="K41" s="170" t="s">
        <v>62</v>
      </c>
      <c r="L41" s="170"/>
      <c r="M41" s="170" t="s">
        <v>63</v>
      </c>
      <c r="N41" s="170" t="s">
        <v>62</v>
      </c>
      <c r="O41" s="170"/>
      <c r="P41" s="170" t="s">
        <v>63</v>
      </c>
    </row>
    <row r="42" spans="1:16" x14ac:dyDescent="0.15">
      <c r="A42" s="170" t="s">
        <v>64</v>
      </c>
      <c r="B42" s="170"/>
      <c r="C42" s="170"/>
      <c r="D42" s="170">
        <f>'実質公債費比率（分子）の構造'!K$52</f>
        <v>2046</v>
      </c>
      <c r="E42" s="170"/>
      <c r="F42" s="170"/>
      <c r="G42" s="170">
        <f>'実質公債費比率（分子）の構造'!L$52</f>
        <v>2052</v>
      </c>
      <c r="H42" s="170"/>
      <c r="I42" s="170"/>
      <c r="J42" s="170">
        <f>'実質公債費比率（分子）の構造'!M$52</f>
        <v>2035</v>
      </c>
      <c r="K42" s="170"/>
      <c r="L42" s="170"/>
      <c r="M42" s="170">
        <f>'実質公債費比率（分子）の構造'!N$52</f>
        <v>2008</v>
      </c>
      <c r="N42" s="170"/>
      <c r="O42" s="170"/>
      <c r="P42" s="170">
        <f>'実質公債費比率（分子）の構造'!O$52</f>
        <v>2009</v>
      </c>
    </row>
    <row r="43" spans="1:16" x14ac:dyDescent="0.15">
      <c r="A43" s="170" t="s">
        <v>65</v>
      </c>
      <c r="B43" s="170" t="str">
        <f>'実質公債費比率（分子）の構造'!K$51</f>
        <v>-</v>
      </c>
      <c r="C43" s="170"/>
      <c r="D43" s="170"/>
      <c r="E43" s="170" t="str">
        <f>'実質公債費比率（分子）の構造'!L$51</f>
        <v>-</v>
      </c>
      <c r="F43" s="170"/>
      <c r="G43" s="170"/>
      <c r="H43" s="170">
        <f>'実質公債費比率（分子）の構造'!M$51</f>
        <v>0</v>
      </c>
      <c r="I43" s="170"/>
      <c r="J43" s="170"/>
      <c r="K43" s="170">
        <f>'実質公債費比率（分子）の構造'!N$51</f>
        <v>0</v>
      </c>
      <c r="L43" s="170"/>
      <c r="M43" s="170"/>
      <c r="N43" s="170">
        <f>'実質公債費比率（分子）の構造'!O$51</f>
        <v>0</v>
      </c>
      <c r="O43" s="170"/>
      <c r="P43" s="170"/>
    </row>
    <row r="44" spans="1:16" x14ac:dyDescent="0.15">
      <c r="A44" s="170" t="s">
        <v>66</v>
      </c>
      <c r="B44" s="170">
        <f>'実質公債費比率（分子）の構造'!K$50</f>
        <v>102</v>
      </c>
      <c r="C44" s="170"/>
      <c r="D44" s="170"/>
      <c r="E44" s="170">
        <f>'実質公債費比率（分子）の構造'!L$50</f>
        <v>92</v>
      </c>
      <c r="F44" s="170"/>
      <c r="G44" s="170"/>
      <c r="H44" s="170">
        <f>'実質公債費比率（分子）の構造'!M$50</f>
        <v>7</v>
      </c>
      <c r="I44" s="170"/>
      <c r="J44" s="170"/>
      <c r="K44" s="170">
        <f>'実質公債費比率（分子）の構造'!N$50</f>
        <v>182</v>
      </c>
      <c r="L44" s="170"/>
      <c r="M44" s="170"/>
      <c r="N44" s="170">
        <f>'実質公債費比率（分子）の構造'!O$50</f>
        <v>118</v>
      </c>
      <c r="O44" s="170"/>
      <c r="P44" s="170"/>
    </row>
    <row r="45" spans="1:16" x14ac:dyDescent="0.15">
      <c r="A45" s="170" t="s">
        <v>67</v>
      </c>
      <c r="B45" s="170">
        <f>'実質公債費比率（分子）の構造'!K$49</f>
        <v>21</v>
      </c>
      <c r="C45" s="170"/>
      <c r="D45" s="170"/>
      <c r="E45" s="170">
        <f>'実質公債費比率（分子）の構造'!L$49</f>
        <v>20</v>
      </c>
      <c r="F45" s="170"/>
      <c r="G45" s="170"/>
      <c r="H45" s="170">
        <f>'実質公債費比率（分子）の構造'!M$49</f>
        <v>20</v>
      </c>
      <c r="I45" s="170"/>
      <c r="J45" s="170"/>
      <c r="K45" s="170">
        <f>'実質公債費比率（分子）の構造'!N$49</f>
        <v>24</v>
      </c>
      <c r="L45" s="170"/>
      <c r="M45" s="170"/>
      <c r="N45" s="170" t="str">
        <f>'実質公債費比率（分子）の構造'!O$49</f>
        <v>-</v>
      </c>
      <c r="O45" s="170"/>
      <c r="P45" s="170"/>
    </row>
    <row r="46" spans="1:16" x14ac:dyDescent="0.15">
      <c r="A46" s="170" t="s">
        <v>68</v>
      </c>
      <c r="B46" s="170">
        <f>'実質公債費比率（分子）の構造'!K$48</f>
        <v>274</v>
      </c>
      <c r="C46" s="170"/>
      <c r="D46" s="170"/>
      <c r="E46" s="170">
        <f>'実質公債費比率（分子）の構造'!L$48</f>
        <v>248</v>
      </c>
      <c r="F46" s="170"/>
      <c r="G46" s="170"/>
      <c r="H46" s="170">
        <f>'実質公債費比率（分子）の構造'!M$48</f>
        <v>212</v>
      </c>
      <c r="I46" s="170"/>
      <c r="J46" s="170"/>
      <c r="K46" s="170">
        <f>'実質公債費比率（分子）の構造'!N$48</f>
        <v>205</v>
      </c>
      <c r="L46" s="170"/>
      <c r="M46" s="170"/>
      <c r="N46" s="170">
        <f>'実質公債費比率（分子）の構造'!O$48</f>
        <v>196</v>
      </c>
      <c r="O46" s="170"/>
      <c r="P46" s="170"/>
    </row>
    <row r="47" spans="1:16" x14ac:dyDescent="0.15">
      <c r="A47" s="170" t="s">
        <v>69</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15">
      <c r="A48" s="170" t="s">
        <v>70</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15">
      <c r="A49" s="170" t="s">
        <v>71</v>
      </c>
      <c r="B49" s="170">
        <f>'実質公債費比率（分子）の構造'!K$45</f>
        <v>2629</v>
      </c>
      <c r="C49" s="170"/>
      <c r="D49" s="170"/>
      <c r="E49" s="170">
        <f>'実質公債費比率（分子）の構造'!L$45</f>
        <v>2635</v>
      </c>
      <c r="F49" s="170"/>
      <c r="G49" s="170"/>
      <c r="H49" s="170">
        <f>'実質公債費比率（分子）の構造'!M$45</f>
        <v>2608</v>
      </c>
      <c r="I49" s="170"/>
      <c r="J49" s="170"/>
      <c r="K49" s="170">
        <f>'実質公債費比率（分子）の構造'!N$45</f>
        <v>2658</v>
      </c>
      <c r="L49" s="170"/>
      <c r="M49" s="170"/>
      <c r="N49" s="170">
        <f>'実質公債費比率（分子）の構造'!O$45</f>
        <v>2682</v>
      </c>
      <c r="O49" s="170"/>
      <c r="P49" s="170"/>
    </row>
    <row r="50" spans="1:16" x14ac:dyDescent="0.15">
      <c r="A50" s="170" t="s">
        <v>72</v>
      </c>
      <c r="B50" s="170" t="e">
        <f>NA()</f>
        <v>#N/A</v>
      </c>
      <c r="C50" s="170">
        <f>IF(ISNUMBER('実質公債費比率（分子）の構造'!K$53),'実質公債費比率（分子）の構造'!K$53,NA())</f>
        <v>980</v>
      </c>
      <c r="D50" s="170" t="e">
        <f>NA()</f>
        <v>#N/A</v>
      </c>
      <c r="E50" s="170" t="e">
        <f>NA()</f>
        <v>#N/A</v>
      </c>
      <c r="F50" s="170">
        <f>IF(ISNUMBER('実質公債費比率（分子）の構造'!L$53),'実質公債費比率（分子）の構造'!L$53,NA())</f>
        <v>943</v>
      </c>
      <c r="G50" s="170" t="e">
        <f>NA()</f>
        <v>#N/A</v>
      </c>
      <c r="H50" s="170" t="e">
        <f>NA()</f>
        <v>#N/A</v>
      </c>
      <c r="I50" s="170">
        <f>IF(ISNUMBER('実質公債費比率（分子）の構造'!M$53),'実質公債費比率（分子）の構造'!M$53,NA())</f>
        <v>812</v>
      </c>
      <c r="J50" s="170" t="e">
        <f>NA()</f>
        <v>#N/A</v>
      </c>
      <c r="K50" s="170" t="e">
        <f>NA()</f>
        <v>#N/A</v>
      </c>
      <c r="L50" s="170">
        <f>IF(ISNUMBER('実質公債費比率（分子）の構造'!N$53),'実質公債費比率（分子）の構造'!N$53,NA())</f>
        <v>1061</v>
      </c>
      <c r="M50" s="170" t="e">
        <f>NA()</f>
        <v>#N/A</v>
      </c>
      <c r="N50" s="170" t="e">
        <f>NA()</f>
        <v>#N/A</v>
      </c>
      <c r="O50" s="170">
        <f>IF(ISNUMBER('実質公債費比率（分子）の構造'!O$53),'実質公債費比率（分子）の構造'!O$53,NA())</f>
        <v>987</v>
      </c>
      <c r="P50" s="170" t="e">
        <f>NA()</f>
        <v>#N/A</v>
      </c>
    </row>
    <row r="53" spans="1:16" x14ac:dyDescent="0.15">
      <c r="A53" s="142" t="s">
        <v>73</v>
      </c>
    </row>
    <row r="54" spans="1:16" x14ac:dyDescent="0.15">
      <c r="A54" s="169"/>
      <c r="B54" s="169" t="str">
        <f>'将来負担比率（分子）の構造'!I$40</f>
        <v>H30</v>
      </c>
      <c r="C54" s="169"/>
      <c r="D54" s="169"/>
      <c r="E54" s="169" t="str">
        <f>'将来負担比率（分子）の構造'!J$40</f>
        <v>R01</v>
      </c>
      <c r="F54" s="169"/>
      <c r="G54" s="169"/>
      <c r="H54" s="169" t="str">
        <f>'将来負担比率（分子）の構造'!K$40</f>
        <v>R02</v>
      </c>
      <c r="I54" s="169"/>
      <c r="J54" s="169"/>
      <c r="K54" s="169" t="str">
        <f>'将来負担比率（分子）の構造'!L$40</f>
        <v>R03</v>
      </c>
      <c r="L54" s="169"/>
      <c r="M54" s="169"/>
      <c r="N54" s="169" t="str">
        <f>'将来負担比率（分子）の構造'!M$40</f>
        <v>R04</v>
      </c>
      <c r="O54" s="169"/>
      <c r="P54" s="169"/>
    </row>
    <row r="55" spans="1:16" x14ac:dyDescent="0.15">
      <c r="A55" s="169"/>
      <c r="B55" s="169" t="s">
        <v>74</v>
      </c>
      <c r="C55" s="169"/>
      <c r="D55" s="169" t="s">
        <v>75</v>
      </c>
      <c r="E55" s="169" t="s">
        <v>74</v>
      </c>
      <c r="F55" s="169"/>
      <c r="G55" s="169" t="s">
        <v>75</v>
      </c>
      <c r="H55" s="169" t="s">
        <v>74</v>
      </c>
      <c r="I55" s="169"/>
      <c r="J55" s="169" t="s">
        <v>75</v>
      </c>
      <c r="K55" s="169" t="s">
        <v>74</v>
      </c>
      <c r="L55" s="169"/>
      <c r="M55" s="169" t="s">
        <v>75</v>
      </c>
      <c r="N55" s="169" t="s">
        <v>74</v>
      </c>
      <c r="O55" s="169"/>
      <c r="P55" s="169" t="s">
        <v>75</v>
      </c>
    </row>
    <row r="56" spans="1:16" x14ac:dyDescent="0.15">
      <c r="A56" s="169" t="s">
        <v>44</v>
      </c>
      <c r="B56" s="169"/>
      <c r="C56" s="169"/>
      <c r="D56" s="169">
        <f>'将来負担比率（分子）の構造'!I$52</f>
        <v>18946</v>
      </c>
      <c r="E56" s="169"/>
      <c r="F56" s="169"/>
      <c r="G56" s="169">
        <f>'将来負担比率（分子）の構造'!J$52</f>
        <v>18278</v>
      </c>
      <c r="H56" s="169"/>
      <c r="I56" s="169"/>
      <c r="J56" s="169">
        <f>'将来負担比率（分子）の構造'!K$52</f>
        <v>17692</v>
      </c>
      <c r="K56" s="169"/>
      <c r="L56" s="169"/>
      <c r="M56" s="169">
        <f>'将来負担比率（分子）の構造'!L$52</f>
        <v>17422</v>
      </c>
      <c r="N56" s="169"/>
      <c r="O56" s="169"/>
      <c r="P56" s="169">
        <f>'将来負担比率（分子）の構造'!M$52</f>
        <v>16492</v>
      </c>
    </row>
    <row r="57" spans="1:16" x14ac:dyDescent="0.15">
      <c r="A57" s="169" t="s">
        <v>43</v>
      </c>
      <c r="B57" s="169"/>
      <c r="C57" s="169"/>
      <c r="D57" s="169">
        <f>'将来負担比率（分子）の構造'!I$51</f>
        <v>733</v>
      </c>
      <c r="E57" s="169"/>
      <c r="F57" s="169"/>
      <c r="G57" s="169">
        <f>'将来負担比率（分子）の構造'!J$51</f>
        <v>693</v>
      </c>
      <c r="H57" s="169"/>
      <c r="I57" s="169"/>
      <c r="J57" s="169">
        <f>'将来負担比率（分子）の構造'!K$51</f>
        <v>652</v>
      </c>
      <c r="K57" s="169"/>
      <c r="L57" s="169"/>
      <c r="M57" s="169">
        <f>'将来負担比率（分子）の構造'!L$51</f>
        <v>611</v>
      </c>
      <c r="N57" s="169"/>
      <c r="O57" s="169"/>
      <c r="P57" s="169">
        <f>'将来負担比率（分子）の構造'!M$51</f>
        <v>571</v>
      </c>
    </row>
    <row r="58" spans="1:16" x14ac:dyDescent="0.15">
      <c r="A58" s="169" t="s">
        <v>42</v>
      </c>
      <c r="B58" s="169"/>
      <c r="C58" s="169"/>
      <c r="D58" s="169">
        <f>'将来負担比率（分子）の構造'!I$50</f>
        <v>6757</v>
      </c>
      <c r="E58" s="169"/>
      <c r="F58" s="169"/>
      <c r="G58" s="169">
        <f>'将来負担比率（分子）の構造'!J$50</f>
        <v>7084</v>
      </c>
      <c r="H58" s="169"/>
      <c r="I58" s="169"/>
      <c r="J58" s="169">
        <f>'将来負担比率（分子）の構造'!K$50</f>
        <v>7435</v>
      </c>
      <c r="K58" s="169"/>
      <c r="L58" s="169"/>
      <c r="M58" s="169">
        <f>'将来負担比率（分子）の構造'!L$50</f>
        <v>10053</v>
      </c>
      <c r="N58" s="169"/>
      <c r="O58" s="169"/>
      <c r="P58" s="169">
        <f>'将来負担比率（分子）の構造'!M$50</f>
        <v>12192</v>
      </c>
    </row>
    <row r="59" spans="1:16" x14ac:dyDescent="0.15">
      <c r="A59" s="169" t="s">
        <v>40</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15">
      <c r="A60" s="169" t="s">
        <v>39</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15">
      <c r="A61" s="169" t="s">
        <v>37</v>
      </c>
      <c r="B61" s="169">
        <f>'将来負担比率（分子）の構造'!I$46</f>
        <v>590</v>
      </c>
      <c r="C61" s="169"/>
      <c r="D61" s="169"/>
      <c r="E61" s="169">
        <f>'将来負担比率（分子）の構造'!J$46</f>
        <v>462</v>
      </c>
      <c r="F61" s="169"/>
      <c r="G61" s="169"/>
      <c r="H61" s="169">
        <f>'将来負担比率（分子）の構造'!K$46</f>
        <v>384</v>
      </c>
      <c r="I61" s="169"/>
      <c r="J61" s="169"/>
      <c r="K61" s="169">
        <f>'将来負担比率（分子）の構造'!L$46</f>
        <v>384</v>
      </c>
      <c r="L61" s="169"/>
      <c r="M61" s="169"/>
      <c r="N61" s="169">
        <f>'将来負担比率（分子）の構造'!M$46</f>
        <v>302</v>
      </c>
      <c r="O61" s="169"/>
      <c r="P61" s="169"/>
    </row>
    <row r="62" spans="1:16" x14ac:dyDescent="0.15">
      <c r="A62" s="169" t="s">
        <v>36</v>
      </c>
      <c r="B62" s="169">
        <f>'将来負担比率（分子）の構造'!I$45</f>
        <v>2307</v>
      </c>
      <c r="C62" s="169"/>
      <c r="D62" s="169"/>
      <c r="E62" s="169">
        <f>'将来負担比率（分子）の構造'!J$45</f>
        <v>2121</v>
      </c>
      <c r="F62" s="169"/>
      <c r="G62" s="169"/>
      <c r="H62" s="169">
        <f>'将来負担比率（分子）の構造'!K$45</f>
        <v>1870</v>
      </c>
      <c r="I62" s="169"/>
      <c r="J62" s="169"/>
      <c r="K62" s="169">
        <f>'将来負担比率（分子）の構造'!L$45</f>
        <v>1999</v>
      </c>
      <c r="L62" s="169"/>
      <c r="M62" s="169"/>
      <c r="N62" s="169">
        <f>'将来負担比率（分子）の構造'!M$45</f>
        <v>2040</v>
      </c>
      <c r="O62" s="169"/>
      <c r="P62" s="169"/>
    </row>
    <row r="63" spans="1:16" x14ac:dyDescent="0.15">
      <c r="A63" s="169" t="s">
        <v>35</v>
      </c>
      <c r="B63" s="169">
        <f>'将来負担比率（分子）の構造'!I$44</f>
        <v>137</v>
      </c>
      <c r="C63" s="169"/>
      <c r="D63" s="169"/>
      <c r="E63" s="169">
        <f>'将来負担比率（分子）の構造'!J$44</f>
        <v>116</v>
      </c>
      <c r="F63" s="169"/>
      <c r="G63" s="169"/>
      <c r="H63" s="169">
        <f>'将来負担比率（分子）の構造'!K$44</f>
        <v>107</v>
      </c>
      <c r="I63" s="169"/>
      <c r="J63" s="169"/>
      <c r="K63" s="169">
        <f>'将来負担比率（分子）の構造'!L$44</f>
        <v>82</v>
      </c>
      <c r="L63" s="169"/>
      <c r="M63" s="169"/>
      <c r="N63" s="169">
        <f>'将来負担比率（分子）の構造'!M$44</f>
        <v>85</v>
      </c>
      <c r="O63" s="169"/>
      <c r="P63" s="169"/>
    </row>
    <row r="64" spans="1:16" x14ac:dyDescent="0.15">
      <c r="A64" s="169" t="s">
        <v>34</v>
      </c>
      <c r="B64" s="169">
        <f>'将来負担比率（分子）の構造'!I$43</f>
        <v>2353</v>
      </c>
      <c r="C64" s="169"/>
      <c r="D64" s="169"/>
      <c r="E64" s="169">
        <f>'将来負担比率（分子）の構造'!J$43</f>
        <v>2606</v>
      </c>
      <c r="F64" s="169"/>
      <c r="G64" s="169"/>
      <c r="H64" s="169">
        <f>'将来負担比率（分子）の構造'!K$43</f>
        <v>2648</v>
      </c>
      <c r="I64" s="169"/>
      <c r="J64" s="169"/>
      <c r="K64" s="169">
        <f>'将来負担比率（分子）の構造'!L$43</f>
        <v>2639</v>
      </c>
      <c r="L64" s="169"/>
      <c r="M64" s="169"/>
      <c r="N64" s="169">
        <f>'将来負担比率（分子）の構造'!M$43</f>
        <v>1359</v>
      </c>
      <c r="O64" s="169"/>
      <c r="P64" s="169"/>
    </row>
    <row r="65" spans="1:16" x14ac:dyDescent="0.15">
      <c r="A65" s="169" t="s">
        <v>33</v>
      </c>
      <c r="B65" s="169">
        <f>'将来負担比率（分子）の構造'!I$42</f>
        <v>89</v>
      </c>
      <c r="C65" s="169"/>
      <c r="D65" s="169"/>
      <c r="E65" s="169">
        <f>'将来負担比率（分子）の構造'!J$42</f>
        <v>9</v>
      </c>
      <c r="F65" s="169"/>
      <c r="G65" s="169"/>
      <c r="H65" s="169">
        <f>'将来負担比率（分子）の構造'!K$42</f>
        <v>6</v>
      </c>
      <c r="I65" s="169"/>
      <c r="J65" s="169"/>
      <c r="K65" s="169">
        <f>'将来負担比率（分子）の構造'!L$42</f>
        <v>6</v>
      </c>
      <c r="L65" s="169"/>
      <c r="M65" s="169"/>
      <c r="N65" s="169">
        <f>'将来負担比率（分子）の構造'!M$42</f>
        <v>3</v>
      </c>
      <c r="O65" s="169"/>
      <c r="P65" s="169"/>
    </row>
    <row r="66" spans="1:16" x14ac:dyDescent="0.15">
      <c r="A66" s="169" t="s">
        <v>32</v>
      </c>
      <c r="B66" s="169">
        <f>'将来負担比率（分子）の構造'!I$41</f>
        <v>23099</v>
      </c>
      <c r="C66" s="169"/>
      <c r="D66" s="169"/>
      <c r="E66" s="169">
        <f>'将来負担比率（分子）の構造'!J$41</f>
        <v>22439</v>
      </c>
      <c r="F66" s="169"/>
      <c r="G66" s="169"/>
      <c r="H66" s="169">
        <f>'将来負担比率（分子）の構造'!K$41</f>
        <v>22179</v>
      </c>
      <c r="I66" s="169"/>
      <c r="J66" s="169"/>
      <c r="K66" s="169">
        <f>'将来負担比率（分子）の構造'!L$41</f>
        <v>21676</v>
      </c>
      <c r="L66" s="169"/>
      <c r="M66" s="169"/>
      <c r="N66" s="169">
        <f>'将来負担比率（分子）の構造'!M$41</f>
        <v>20773</v>
      </c>
      <c r="O66" s="169"/>
      <c r="P66" s="169"/>
    </row>
    <row r="67" spans="1:16" x14ac:dyDescent="0.15">
      <c r="A67" s="169" t="s">
        <v>76</v>
      </c>
      <c r="B67" s="169" t="e">
        <f>NA()</f>
        <v>#N/A</v>
      </c>
      <c r="C67" s="169">
        <f>IF(ISNUMBER('将来負担比率（分子）の構造'!I$53), IF('将来負担比率（分子）の構造'!I$53 &lt; 0, 0, '将来負担比率（分子）の構造'!I$53), NA())</f>
        <v>2140</v>
      </c>
      <c r="D67" s="169" t="e">
        <f>NA()</f>
        <v>#N/A</v>
      </c>
      <c r="E67" s="169" t="e">
        <f>NA()</f>
        <v>#N/A</v>
      </c>
      <c r="F67" s="169">
        <f>IF(ISNUMBER('将来負担比率（分子）の構造'!J$53), IF('将来負担比率（分子）の構造'!J$53 &lt; 0, 0, '将来負担比率（分子）の構造'!J$53), NA())</f>
        <v>1698</v>
      </c>
      <c r="G67" s="169" t="e">
        <f>NA()</f>
        <v>#N/A</v>
      </c>
      <c r="H67" s="169" t="e">
        <f>NA()</f>
        <v>#N/A</v>
      </c>
      <c r="I67" s="169">
        <f>IF(ISNUMBER('将来負担比率（分子）の構造'!K$53), IF('将来負担比率（分子）の構造'!K$53 &lt; 0, 0, '将来負担比率（分子）の構造'!K$53), NA())</f>
        <v>1415</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15">
      <c r="A70" s="171" t="s">
        <v>77</v>
      </c>
      <c r="B70" s="171"/>
      <c r="C70" s="171"/>
      <c r="D70" s="171"/>
      <c r="E70" s="171"/>
      <c r="F70" s="171"/>
    </row>
    <row r="71" spans="1:16" x14ac:dyDescent="0.15">
      <c r="A71" s="172"/>
      <c r="B71" s="172" t="str">
        <f>基金残高に係る経年分析!F54</f>
        <v>R02</v>
      </c>
      <c r="C71" s="172" t="str">
        <f>基金残高に係る経年分析!G54</f>
        <v>R03</v>
      </c>
      <c r="D71" s="172" t="str">
        <f>基金残高に係る経年分析!H54</f>
        <v>R04</v>
      </c>
    </row>
    <row r="72" spans="1:16" x14ac:dyDescent="0.15">
      <c r="A72" s="172" t="s">
        <v>78</v>
      </c>
      <c r="B72" s="173">
        <f>基金残高に係る経年分析!F55</f>
        <v>2539</v>
      </c>
      <c r="C72" s="173">
        <f>基金残高に係る経年分析!G55</f>
        <v>2841</v>
      </c>
      <c r="D72" s="173">
        <f>基金残高に係る経年分析!H55</f>
        <v>2845</v>
      </c>
    </row>
    <row r="73" spans="1:16" x14ac:dyDescent="0.15">
      <c r="A73" s="172" t="s">
        <v>79</v>
      </c>
      <c r="B73" s="173">
        <f>基金残高に係る経年分析!F56</f>
        <v>341</v>
      </c>
      <c r="C73" s="173">
        <f>基金残高に係る経年分析!G56</f>
        <v>475</v>
      </c>
      <c r="D73" s="173">
        <f>基金残高に係る経年分析!H56</f>
        <v>458</v>
      </c>
    </row>
    <row r="74" spans="1:16" x14ac:dyDescent="0.15">
      <c r="A74" s="172" t="s">
        <v>80</v>
      </c>
      <c r="B74" s="173">
        <f>基金残高に係る経年分析!F57</f>
        <v>4222</v>
      </c>
      <c r="C74" s="173">
        <f>基金残高に係る経年分析!G57</f>
        <v>6509</v>
      </c>
      <c r="D74" s="173">
        <f>基金残高に係る経年分析!H57</f>
        <v>8454</v>
      </c>
    </row>
  </sheetData>
  <sheetProtection algorithmName="SHA-512" hashValue="sjBiLaphqDYjPKE6CdKb1/5A27mXKUr/squ5FuBE/Mbxeh0dBuyhmiDMozcMrE1sEs6GD5JPaWRQ9Zuz9Q2sgg==" saltValue="uHk/D57nOZmsLOPaYIuDo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08" customWidth="1"/>
    <col min="2" max="2" width="2.375" style="208" customWidth="1"/>
    <col min="3" max="16" width="2.625" style="208" customWidth="1"/>
    <col min="17" max="17" width="2.375" style="208" customWidth="1"/>
    <col min="18" max="95" width="1.625" style="208" customWidth="1"/>
    <col min="96" max="133" width="1.625" style="220" customWidth="1"/>
    <col min="134" max="143" width="1.625" style="208" customWidth="1"/>
    <col min="144" max="16384" width="0" style="208" hidden="1"/>
  </cols>
  <sheetData>
    <row r="1" spans="2:143" ht="22.5" customHeight="1" thickBot="1" x14ac:dyDescent="0.2">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04" t="s">
        <v>211</v>
      </c>
      <c r="DI1" s="705"/>
      <c r="DJ1" s="705"/>
      <c r="DK1" s="705"/>
      <c r="DL1" s="705"/>
      <c r="DM1" s="705"/>
      <c r="DN1" s="706"/>
      <c r="DO1" s="208"/>
      <c r="DP1" s="704" t="s">
        <v>212</v>
      </c>
      <c r="DQ1" s="705"/>
      <c r="DR1" s="705"/>
      <c r="DS1" s="705"/>
      <c r="DT1" s="705"/>
      <c r="DU1" s="705"/>
      <c r="DV1" s="705"/>
      <c r="DW1" s="705"/>
      <c r="DX1" s="705"/>
      <c r="DY1" s="705"/>
      <c r="DZ1" s="705"/>
      <c r="EA1" s="705"/>
      <c r="EB1" s="705"/>
      <c r="EC1" s="706"/>
      <c r="ED1" s="207"/>
      <c r="EE1" s="207"/>
      <c r="EF1" s="207"/>
      <c r="EG1" s="207"/>
      <c r="EH1" s="207"/>
      <c r="EI1" s="207"/>
      <c r="EJ1" s="207"/>
      <c r="EK1" s="207"/>
      <c r="EL1" s="207"/>
      <c r="EM1" s="207"/>
    </row>
    <row r="2" spans="2:143" ht="22.5" customHeight="1" x14ac:dyDescent="0.15">
      <c r="B2" s="209" t="s">
        <v>213</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15">
      <c r="B3" s="660" t="s">
        <v>214</v>
      </c>
      <c r="C3" s="661"/>
      <c r="D3" s="661"/>
      <c r="E3" s="661"/>
      <c r="F3" s="661"/>
      <c r="G3" s="661"/>
      <c r="H3" s="661"/>
      <c r="I3" s="661"/>
      <c r="J3" s="661"/>
      <c r="K3" s="661"/>
      <c r="L3" s="661"/>
      <c r="M3" s="661"/>
      <c r="N3" s="661"/>
      <c r="O3" s="661"/>
      <c r="P3" s="661"/>
      <c r="Q3" s="661"/>
      <c r="R3" s="661"/>
      <c r="S3" s="661"/>
      <c r="T3" s="661"/>
      <c r="U3" s="661"/>
      <c r="V3" s="661"/>
      <c r="W3" s="661"/>
      <c r="X3" s="661"/>
      <c r="Y3" s="661"/>
      <c r="Z3" s="661"/>
      <c r="AA3" s="661"/>
      <c r="AB3" s="661"/>
      <c r="AC3" s="661"/>
      <c r="AD3" s="661"/>
      <c r="AE3" s="661"/>
      <c r="AF3" s="661"/>
      <c r="AG3" s="661"/>
      <c r="AH3" s="661"/>
      <c r="AI3" s="661"/>
      <c r="AJ3" s="661"/>
      <c r="AK3" s="661"/>
      <c r="AL3" s="661"/>
      <c r="AM3" s="661"/>
      <c r="AN3" s="661"/>
      <c r="AO3" s="661"/>
      <c r="AP3" s="660" t="s">
        <v>215</v>
      </c>
      <c r="AQ3" s="661"/>
      <c r="AR3" s="661"/>
      <c r="AS3" s="661"/>
      <c r="AT3" s="661"/>
      <c r="AU3" s="661"/>
      <c r="AV3" s="661"/>
      <c r="AW3" s="661"/>
      <c r="AX3" s="661"/>
      <c r="AY3" s="661"/>
      <c r="AZ3" s="661"/>
      <c r="BA3" s="661"/>
      <c r="BB3" s="661"/>
      <c r="BC3" s="661"/>
      <c r="BD3" s="661"/>
      <c r="BE3" s="661"/>
      <c r="BF3" s="661"/>
      <c r="BG3" s="661"/>
      <c r="BH3" s="661"/>
      <c r="BI3" s="661"/>
      <c r="BJ3" s="661"/>
      <c r="BK3" s="661"/>
      <c r="BL3" s="661"/>
      <c r="BM3" s="661"/>
      <c r="BN3" s="661"/>
      <c r="BO3" s="661"/>
      <c r="BP3" s="661"/>
      <c r="BQ3" s="661"/>
      <c r="BR3" s="661"/>
      <c r="BS3" s="661"/>
      <c r="BT3" s="661"/>
      <c r="BU3" s="661"/>
      <c r="BV3" s="661"/>
      <c r="BW3" s="661"/>
      <c r="BX3" s="661"/>
      <c r="BY3" s="661"/>
      <c r="BZ3" s="661"/>
      <c r="CA3" s="661"/>
      <c r="CB3" s="662"/>
      <c r="CD3" s="660" t="s">
        <v>216</v>
      </c>
      <c r="CE3" s="661"/>
      <c r="CF3" s="661"/>
      <c r="CG3" s="661"/>
      <c r="CH3" s="661"/>
      <c r="CI3" s="661"/>
      <c r="CJ3" s="661"/>
      <c r="CK3" s="661"/>
      <c r="CL3" s="661"/>
      <c r="CM3" s="661"/>
      <c r="CN3" s="661"/>
      <c r="CO3" s="661"/>
      <c r="CP3" s="661"/>
      <c r="CQ3" s="661"/>
      <c r="CR3" s="661"/>
      <c r="CS3" s="661"/>
      <c r="CT3" s="661"/>
      <c r="CU3" s="661"/>
      <c r="CV3" s="661"/>
      <c r="CW3" s="661"/>
      <c r="CX3" s="661"/>
      <c r="CY3" s="661"/>
      <c r="CZ3" s="661"/>
      <c r="DA3" s="661"/>
      <c r="DB3" s="661"/>
      <c r="DC3" s="661"/>
      <c r="DD3" s="661"/>
      <c r="DE3" s="661"/>
      <c r="DF3" s="661"/>
      <c r="DG3" s="661"/>
      <c r="DH3" s="661"/>
      <c r="DI3" s="661"/>
      <c r="DJ3" s="661"/>
      <c r="DK3" s="661"/>
      <c r="DL3" s="661"/>
      <c r="DM3" s="661"/>
      <c r="DN3" s="661"/>
      <c r="DO3" s="661"/>
      <c r="DP3" s="661"/>
      <c r="DQ3" s="661"/>
      <c r="DR3" s="661"/>
      <c r="DS3" s="661"/>
      <c r="DT3" s="661"/>
      <c r="DU3" s="661"/>
      <c r="DV3" s="661"/>
      <c r="DW3" s="661"/>
      <c r="DX3" s="661"/>
      <c r="DY3" s="661"/>
      <c r="DZ3" s="661"/>
      <c r="EA3" s="661"/>
      <c r="EB3" s="661"/>
      <c r="EC3" s="662"/>
    </row>
    <row r="4" spans="2:143" ht="11.25" customHeight="1" x14ac:dyDescent="0.15">
      <c r="B4" s="660" t="s">
        <v>1</v>
      </c>
      <c r="C4" s="661"/>
      <c r="D4" s="661"/>
      <c r="E4" s="661"/>
      <c r="F4" s="661"/>
      <c r="G4" s="661"/>
      <c r="H4" s="661"/>
      <c r="I4" s="661"/>
      <c r="J4" s="661"/>
      <c r="K4" s="661"/>
      <c r="L4" s="661"/>
      <c r="M4" s="661"/>
      <c r="N4" s="661"/>
      <c r="O4" s="661"/>
      <c r="P4" s="661"/>
      <c r="Q4" s="662"/>
      <c r="R4" s="660" t="s">
        <v>217</v>
      </c>
      <c r="S4" s="661"/>
      <c r="T4" s="661"/>
      <c r="U4" s="661"/>
      <c r="V4" s="661"/>
      <c r="W4" s="661"/>
      <c r="X4" s="661"/>
      <c r="Y4" s="662"/>
      <c r="Z4" s="660" t="s">
        <v>218</v>
      </c>
      <c r="AA4" s="661"/>
      <c r="AB4" s="661"/>
      <c r="AC4" s="662"/>
      <c r="AD4" s="660" t="s">
        <v>219</v>
      </c>
      <c r="AE4" s="661"/>
      <c r="AF4" s="661"/>
      <c r="AG4" s="661"/>
      <c r="AH4" s="661"/>
      <c r="AI4" s="661"/>
      <c r="AJ4" s="661"/>
      <c r="AK4" s="662"/>
      <c r="AL4" s="660" t="s">
        <v>218</v>
      </c>
      <c r="AM4" s="661"/>
      <c r="AN4" s="661"/>
      <c r="AO4" s="662"/>
      <c r="AP4" s="707" t="s">
        <v>220</v>
      </c>
      <c r="AQ4" s="707"/>
      <c r="AR4" s="707"/>
      <c r="AS4" s="707"/>
      <c r="AT4" s="707"/>
      <c r="AU4" s="707"/>
      <c r="AV4" s="707"/>
      <c r="AW4" s="707"/>
      <c r="AX4" s="707"/>
      <c r="AY4" s="707"/>
      <c r="AZ4" s="707"/>
      <c r="BA4" s="707"/>
      <c r="BB4" s="707"/>
      <c r="BC4" s="707"/>
      <c r="BD4" s="707"/>
      <c r="BE4" s="707"/>
      <c r="BF4" s="707"/>
      <c r="BG4" s="707" t="s">
        <v>221</v>
      </c>
      <c r="BH4" s="707"/>
      <c r="BI4" s="707"/>
      <c r="BJ4" s="707"/>
      <c r="BK4" s="707"/>
      <c r="BL4" s="707"/>
      <c r="BM4" s="707"/>
      <c r="BN4" s="707"/>
      <c r="BO4" s="707" t="s">
        <v>218</v>
      </c>
      <c r="BP4" s="707"/>
      <c r="BQ4" s="707"/>
      <c r="BR4" s="707"/>
      <c r="BS4" s="707" t="s">
        <v>222</v>
      </c>
      <c r="BT4" s="707"/>
      <c r="BU4" s="707"/>
      <c r="BV4" s="707"/>
      <c r="BW4" s="707"/>
      <c r="BX4" s="707"/>
      <c r="BY4" s="707"/>
      <c r="BZ4" s="707"/>
      <c r="CA4" s="707"/>
      <c r="CB4" s="707"/>
      <c r="CD4" s="660" t="s">
        <v>223</v>
      </c>
      <c r="CE4" s="661"/>
      <c r="CF4" s="661"/>
      <c r="CG4" s="661"/>
      <c r="CH4" s="661"/>
      <c r="CI4" s="661"/>
      <c r="CJ4" s="661"/>
      <c r="CK4" s="661"/>
      <c r="CL4" s="661"/>
      <c r="CM4" s="661"/>
      <c r="CN4" s="661"/>
      <c r="CO4" s="661"/>
      <c r="CP4" s="661"/>
      <c r="CQ4" s="661"/>
      <c r="CR4" s="661"/>
      <c r="CS4" s="661"/>
      <c r="CT4" s="661"/>
      <c r="CU4" s="661"/>
      <c r="CV4" s="661"/>
      <c r="CW4" s="661"/>
      <c r="CX4" s="661"/>
      <c r="CY4" s="661"/>
      <c r="CZ4" s="661"/>
      <c r="DA4" s="661"/>
      <c r="DB4" s="661"/>
      <c r="DC4" s="661"/>
      <c r="DD4" s="661"/>
      <c r="DE4" s="661"/>
      <c r="DF4" s="661"/>
      <c r="DG4" s="661"/>
      <c r="DH4" s="661"/>
      <c r="DI4" s="661"/>
      <c r="DJ4" s="661"/>
      <c r="DK4" s="661"/>
      <c r="DL4" s="661"/>
      <c r="DM4" s="661"/>
      <c r="DN4" s="661"/>
      <c r="DO4" s="661"/>
      <c r="DP4" s="661"/>
      <c r="DQ4" s="661"/>
      <c r="DR4" s="661"/>
      <c r="DS4" s="661"/>
      <c r="DT4" s="661"/>
      <c r="DU4" s="661"/>
      <c r="DV4" s="661"/>
      <c r="DW4" s="661"/>
      <c r="DX4" s="661"/>
      <c r="DY4" s="661"/>
      <c r="DZ4" s="661"/>
      <c r="EA4" s="661"/>
      <c r="EB4" s="661"/>
      <c r="EC4" s="662"/>
    </row>
    <row r="5" spans="2:143" ht="11.25" customHeight="1" x14ac:dyDescent="0.15">
      <c r="B5" s="666" t="s">
        <v>224</v>
      </c>
      <c r="C5" s="667"/>
      <c r="D5" s="667"/>
      <c r="E5" s="667"/>
      <c r="F5" s="667"/>
      <c r="G5" s="667"/>
      <c r="H5" s="667"/>
      <c r="I5" s="667"/>
      <c r="J5" s="667"/>
      <c r="K5" s="667"/>
      <c r="L5" s="667"/>
      <c r="M5" s="667"/>
      <c r="N5" s="667"/>
      <c r="O5" s="667"/>
      <c r="P5" s="667"/>
      <c r="Q5" s="668"/>
      <c r="R5" s="663">
        <v>3842875</v>
      </c>
      <c r="S5" s="664"/>
      <c r="T5" s="664"/>
      <c r="U5" s="664"/>
      <c r="V5" s="664"/>
      <c r="W5" s="664"/>
      <c r="X5" s="664"/>
      <c r="Y5" s="689"/>
      <c r="Z5" s="702">
        <v>11.6</v>
      </c>
      <c r="AA5" s="702"/>
      <c r="AB5" s="702"/>
      <c r="AC5" s="702"/>
      <c r="AD5" s="703">
        <v>3842875</v>
      </c>
      <c r="AE5" s="703"/>
      <c r="AF5" s="703"/>
      <c r="AG5" s="703"/>
      <c r="AH5" s="703"/>
      <c r="AI5" s="703"/>
      <c r="AJ5" s="703"/>
      <c r="AK5" s="703"/>
      <c r="AL5" s="690">
        <v>34.6</v>
      </c>
      <c r="AM5" s="672"/>
      <c r="AN5" s="672"/>
      <c r="AO5" s="691"/>
      <c r="AP5" s="666" t="s">
        <v>225</v>
      </c>
      <c r="AQ5" s="667"/>
      <c r="AR5" s="667"/>
      <c r="AS5" s="667"/>
      <c r="AT5" s="667"/>
      <c r="AU5" s="667"/>
      <c r="AV5" s="667"/>
      <c r="AW5" s="667"/>
      <c r="AX5" s="667"/>
      <c r="AY5" s="667"/>
      <c r="AZ5" s="667"/>
      <c r="BA5" s="667"/>
      <c r="BB5" s="667"/>
      <c r="BC5" s="667"/>
      <c r="BD5" s="667"/>
      <c r="BE5" s="667"/>
      <c r="BF5" s="668"/>
      <c r="BG5" s="608">
        <v>3842875</v>
      </c>
      <c r="BH5" s="609"/>
      <c r="BI5" s="609"/>
      <c r="BJ5" s="609"/>
      <c r="BK5" s="609"/>
      <c r="BL5" s="609"/>
      <c r="BM5" s="609"/>
      <c r="BN5" s="610"/>
      <c r="BO5" s="646">
        <v>100</v>
      </c>
      <c r="BP5" s="646"/>
      <c r="BQ5" s="646"/>
      <c r="BR5" s="646"/>
      <c r="BS5" s="647" t="s">
        <v>127</v>
      </c>
      <c r="BT5" s="647"/>
      <c r="BU5" s="647"/>
      <c r="BV5" s="647"/>
      <c r="BW5" s="647"/>
      <c r="BX5" s="647"/>
      <c r="BY5" s="647"/>
      <c r="BZ5" s="647"/>
      <c r="CA5" s="647"/>
      <c r="CB5" s="687"/>
      <c r="CD5" s="660" t="s">
        <v>220</v>
      </c>
      <c r="CE5" s="661"/>
      <c r="CF5" s="661"/>
      <c r="CG5" s="661"/>
      <c r="CH5" s="661"/>
      <c r="CI5" s="661"/>
      <c r="CJ5" s="661"/>
      <c r="CK5" s="661"/>
      <c r="CL5" s="661"/>
      <c r="CM5" s="661"/>
      <c r="CN5" s="661"/>
      <c r="CO5" s="661"/>
      <c r="CP5" s="661"/>
      <c r="CQ5" s="662"/>
      <c r="CR5" s="660" t="s">
        <v>226</v>
      </c>
      <c r="CS5" s="661"/>
      <c r="CT5" s="661"/>
      <c r="CU5" s="661"/>
      <c r="CV5" s="661"/>
      <c r="CW5" s="661"/>
      <c r="CX5" s="661"/>
      <c r="CY5" s="662"/>
      <c r="CZ5" s="660" t="s">
        <v>218</v>
      </c>
      <c r="DA5" s="661"/>
      <c r="DB5" s="661"/>
      <c r="DC5" s="662"/>
      <c r="DD5" s="660" t="s">
        <v>227</v>
      </c>
      <c r="DE5" s="661"/>
      <c r="DF5" s="661"/>
      <c r="DG5" s="661"/>
      <c r="DH5" s="661"/>
      <c r="DI5" s="661"/>
      <c r="DJ5" s="661"/>
      <c r="DK5" s="661"/>
      <c r="DL5" s="661"/>
      <c r="DM5" s="661"/>
      <c r="DN5" s="661"/>
      <c r="DO5" s="661"/>
      <c r="DP5" s="662"/>
      <c r="DQ5" s="660" t="s">
        <v>228</v>
      </c>
      <c r="DR5" s="661"/>
      <c r="DS5" s="661"/>
      <c r="DT5" s="661"/>
      <c r="DU5" s="661"/>
      <c r="DV5" s="661"/>
      <c r="DW5" s="661"/>
      <c r="DX5" s="661"/>
      <c r="DY5" s="661"/>
      <c r="DZ5" s="661"/>
      <c r="EA5" s="661"/>
      <c r="EB5" s="661"/>
      <c r="EC5" s="662"/>
    </row>
    <row r="6" spans="2:143" ht="11.25" customHeight="1" x14ac:dyDescent="0.15">
      <c r="B6" s="605" t="s">
        <v>229</v>
      </c>
      <c r="C6" s="606"/>
      <c r="D6" s="606"/>
      <c r="E6" s="606"/>
      <c r="F6" s="606"/>
      <c r="G6" s="606"/>
      <c r="H6" s="606"/>
      <c r="I6" s="606"/>
      <c r="J6" s="606"/>
      <c r="K6" s="606"/>
      <c r="L6" s="606"/>
      <c r="M6" s="606"/>
      <c r="N6" s="606"/>
      <c r="O6" s="606"/>
      <c r="P6" s="606"/>
      <c r="Q6" s="607"/>
      <c r="R6" s="608">
        <v>301554</v>
      </c>
      <c r="S6" s="609"/>
      <c r="T6" s="609"/>
      <c r="U6" s="609"/>
      <c r="V6" s="609"/>
      <c r="W6" s="609"/>
      <c r="X6" s="609"/>
      <c r="Y6" s="610"/>
      <c r="Z6" s="646">
        <v>0.9</v>
      </c>
      <c r="AA6" s="646"/>
      <c r="AB6" s="646"/>
      <c r="AC6" s="646"/>
      <c r="AD6" s="647">
        <v>301554</v>
      </c>
      <c r="AE6" s="647"/>
      <c r="AF6" s="647"/>
      <c r="AG6" s="647"/>
      <c r="AH6" s="647"/>
      <c r="AI6" s="647"/>
      <c r="AJ6" s="647"/>
      <c r="AK6" s="647"/>
      <c r="AL6" s="611">
        <v>2.7</v>
      </c>
      <c r="AM6" s="612"/>
      <c r="AN6" s="612"/>
      <c r="AO6" s="648"/>
      <c r="AP6" s="605" t="s">
        <v>230</v>
      </c>
      <c r="AQ6" s="606"/>
      <c r="AR6" s="606"/>
      <c r="AS6" s="606"/>
      <c r="AT6" s="606"/>
      <c r="AU6" s="606"/>
      <c r="AV6" s="606"/>
      <c r="AW6" s="606"/>
      <c r="AX6" s="606"/>
      <c r="AY6" s="606"/>
      <c r="AZ6" s="606"/>
      <c r="BA6" s="606"/>
      <c r="BB6" s="606"/>
      <c r="BC6" s="606"/>
      <c r="BD6" s="606"/>
      <c r="BE6" s="606"/>
      <c r="BF6" s="607"/>
      <c r="BG6" s="608">
        <v>3842875</v>
      </c>
      <c r="BH6" s="609"/>
      <c r="BI6" s="609"/>
      <c r="BJ6" s="609"/>
      <c r="BK6" s="609"/>
      <c r="BL6" s="609"/>
      <c r="BM6" s="609"/>
      <c r="BN6" s="610"/>
      <c r="BO6" s="646">
        <v>100</v>
      </c>
      <c r="BP6" s="646"/>
      <c r="BQ6" s="646"/>
      <c r="BR6" s="646"/>
      <c r="BS6" s="647" t="s">
        <v>231</v>
      </c>
      <c r="BT6" s="647"/>
      <c r="BU6" s="647"/>
      <c r="BV6" s="647"/>
      <c r="BW6" s="647"/>
      <c r="BX6" s="647"/>
      <c r="BY6" s="647"/>
      <c r="BZ6" s="647"/>
      <c r="CA6" s="647"/>
      <c r="CB6" s="687"/>
      <c r="CD6" s="666" t="s">
        <v>232</v>
      </c>
      <c r="CE6" s="667"/>
      <c r="CF6" s="667"/>
      <c r="CG6" s="667"/>
      <c r="CH6" s="667"/>
      <c r="CI6" s="667"/>
      <c r="CJ6" s="667"/>
      <c r="CK6" s="667"/>
      <c r="CL6" s="667"/>
      <c r="CM6" s="667"/>
      <c r="CN6" s="667"/>
      <c r="CO6" s="667"/>
      <c r="CP6" s="667"/>
      <c r="CQ6" s="668"/>
      <c r="CR6" s="608">
        <v>168974</v>
      </c>
      <c r="CS6" s="609"/>
      <c r="CT6" s="609"/>
      <c r="CU6" s="609"/>
      <c r="CV6" s="609"/>
      <c r="CW6" s="609"/>
      <c r="CX6" s="609"/>
      <c r="CY6" s="610"/>
      <c r="CZ6" s="690">
        <v>0.5</v>
      </c>
      <c r="DA6" s="672"/>
      <c r="DB6" s="672"/>
      <c r="DC6" s="692"/>
      <c r="DD6" s="614">
        <v>1507</v>
      </c>
      <c r="DE6" s="609"/>
      <c r="DF6" s="609"/>
      <c r="DG6" s="609"/>
      <c r="DH6" s="609"/>
      <c r="DI6" s="609"/>
      <c r="DJ6" s="609"/>
      <c r="DK6" s="609"/>
      <c r="DL6" s="609"/>
      <c r="DM6" s="609"/>
      <c r="DN6" s="609"/>
      <c r="DO6" s="609"/>
      <c r="DP6" s="610"/>
      <c r="DQ6" s="614">
        <v>168880</v>
      </c>
      <c r="DR6" s="609"/>
      <c r="DS6" s="609"/>
      <c r="DT6" s="609"/>
      <c r="DU6" s="609"/>
      <c r="DV6" s="609"/>
      <c r="DW6" s="609"/>
      <c r="DX6" s="609"/>
      <c r="DY6" s="609"/>
      <c r="DZ6" s="609"/>
      <c r="EA6" s="609"/>
      <c r="EB6" s="609"/>
      <c r="EC6" s="645"/>
    </row>
    <row r="7" spans="2:143" ht="11.25" customHeight="1" x14ac:dyDescent="0.15">
      <c r="B7" s="605" t="s">
        <v>233</v>
      </c>
      <c r="C7" s="606"/>
      <c r="D7" s="606"/>
      <c r="E7" s="606"/>
      <c r="F7" s="606"/>
      <c r="G7" s="606"/>
      <c r="H7" s="606"/>
      <c r="I7" s="606"/>
      <c r="J7" s="606"/>
      <c r="K7" s="606"/>
      <c r="L7" s="606"/>
      <c r="M7" s="606"/>
      <c r="N7" s="606"/>
      <c r="O7" s="606"/>
      <c r="P7" s="606"/>
      <c r="Q7" s="607"/>
      <c r="R7" s="608">
        <v>803</v>
      </c>
      <c r="S7" s="609"/>
      <c r="T7" s="609"/>
      <c r="U7" s="609"/>
      <c r="V7" s="609"/>
      <c r="W7" s="609"/>
      <c r="X7" s="609"/>
      <c r="Y7" s="610"/>
      <c r="Z7" s="646">
        <v>0</v>
      </c>
      <c r="AA7" s="646"/>
      <c r="AB7" s="646"/>
      <c r="AC7" s="646"/>
      <c r="AD7" s="647">
        <v>803</v>
      </c>
      <c r="AE7" s="647"/>
      <c r="AF7" s="647"/>
      <c r="AG7" s="647"/>
      <c r="AH7" s="647"/>
      <c r="AI7" s="647"/>
      <c r="AJ7" s="647"/>
      <c r="AK7" s="647"/>
      <c r="AL7" s="611">
        <v>0</v>
      </c>
      <c r="AM7" s="612"/>
      <c r="AN7" s="612"/>
      <c r="AO7" s="648"/>
      <c r="AP7" s="605" t="s">
        <v>234</v>
      </c>
      <c r="AQ7" s="606"/>
      <c r="AR7" s="606"/>
      <c r="AS7" s="606"/>
      <c r="AT7" s="606"/>
      <c r="AU7" s="606"/>
      <c r="AV7" s="606"/>
      <c r="AW7" s="606"/>
      <c r="AX7" s="606"/>
      <c r="AY7" s="606"/>
      <c r="AZ7" s="606"/>
      <c r="BA7" s="606"/>
      <c r="BB7" s="606"/>
      <c r="BC7" s="606"/>
      <c r="BD7" s="606"/>
      <c r="BE7" s="606"/>
      <c r="BF7" s="607"/>
      <c r="BG7" s="608">
        <v>1330267</v>
      </c>
      <c r="BH7" s="609"/>
      <c r="BI7" s="609"/>
      <c r="BJ7" s="609"/>
      <c r="BK7" s="609"/>
      <c r="BL7" s="609"/>
      <c r="BM7" s="609"/>
      <c r="BN7" s="610"/>
      <c r="BO7" s="646">
        <v>34.6</v>
      </c>
      <c r="BP7" s="646"/>
      <c r="BQ7" s="646"/>
      <c r="BR7" s="646"/>
      <c r="BS7" s="647" t="s">
        <v>127</v>
      </c>
      <c r="BT7" s="647"/>
      <c r="BU7" s="647"/>
      <c r="BV7" s="647"/>
      <c r="BW7" s="647"/>
      <c r="BX7" s="647"/>
      <c r="BY7" s="647"/>
      <c r="BZ7" s="647"/>
      <c r="CA7" s="647"/>
      <c r="CB7" s="687"/>
      <c r="CD7" s="605" t="s">
        <v>235</v>
      </c>
      <c r="CE7" s="606"/>
      <c r="CF7" s="606"/>
      <c r="CG7" s="606"/>
      <c r="CH7" s="606"/>
      <c r="CI7" s="606"/>
      <c r="CJ7" s="606"/>
      <c r="CK7" s="606"/>
      <c r="CL7" s="606"/>
      <c r="CM7" s="606"/>
      <c r="CN7" s="606"/>
      <c r="CO7" s="606"/>
      <c r="CP7" s="606"/>
      <c r="CQ7" s="607"/>
      <c r="CR7" s="608">
        <v>9429169</v>
      </c>
      <c r="CS7" s="609"/>
      <c r="CT7" s="609"/>
      <c r="CU7" s="609"/>
      <c r="CV7" s="609"/>
      <c r="CW7" s="609"/>
      <c r="CX7" s="609"/>
      <c r="CY7" s="610"/>
      <c r="CZ7" s="646">
        <v>29.2</v>
      </c>
      <c r="DA7" s="646"/>
      <c r="DB7" s="646"/>
      <c r="DC7" s="646"/>
      <c r="DD7" s="614">
        <v>65175</v>
      </c>
      <c r="DE7" s="609"/>
      <c r="DF7" s="609"/>
      <c r="DG7" s="609"/>
      <c r="DH7" s="609"/>
      <c r="DI7" s="609"/>
      <c r="DJ7" s="609"/>
      <c r="DK7" s="609"/>
      <c r="DL7" s="609"/>
      <c r="DM7" s="609"/>
      <c r="DN7" s="609"/>
      <c r="DO7" s="609"/>
      <c r="DP7" s="610"/>
      <c r="DQ7" s="614">
        <v>2520507</v>
      </c>
      <c r="DR7" s="609"/>
      <c r="DS7" s="609"/>
      <c r="DT7" s="609"/>
      <c r="DU7" s="609"/>
      <c r="DV7" s="609"/>
      <c r="DW7" s="609"/>
      <c r="DX7" s="609"/>
      <c r="DY7" s="609"/>
      <c r="DZ7" s="609"/>
      <c r="EA7" s="609"/>
      <c r="EB7" s="609"/>
      <c r="EC7" s="645"/>
    </row>
    <row r="8" spans="2:143" ht="11.25" customHeight="1" x14ac:dyDescent="0.15">
      <c r="B8" s="605" t="s">
        <v>236</v>
      </c>
      <c r="C8" s="606"/>
      <c r="D8" s="606"/>
      <c r="E8" s="606"/>
      <c r="F8" s="606"/>
      <c r="G8" s="606"/>
      <c r="H8" s="606"/>
      <c r="I8" s="606"/>
      <c r="J8" s="606"/>
      <c r="K8" s="606"/>
      <c r="L8" s="606"/>
      <c r="M8" s="606"/>
      <c r="N8" s="606"/>
      <c r="O8" s="606"/>
      <c r="P8" s="606"/>
      <c r="Q8" s="607"/>
      <c r="R8" s="608">
        <v>7732</v>
      </c>
      <c r="S8" s="609"/>
      <c r="T8" s="609"/>
      <c r="U8" s="609"/>
      <c r="V8" s="609"/>
      <c r="W8" s="609"/>
      <c r="X8" s="609"/>
      <c r="Y8" s="610"/>
      <c r="Z8" s="646">
        <v>0</v>
      </c>
      <c r="AA8" s="646"/>
      <c r="AB8" s="646"/>
      <c r="AC8" s="646"/>
      <c r="AD8" s="647">
        <v>7732</v>
      </c>
      <c r="AE8" s="647"/>
      <c r="AF8" s="647"/>
      <c r="AG8" s="647"/>
      <c r="AH8" s="647"/>
      <c r="AI8" s="647"/>
      <c r="AJ8" s="647"/>
      <c r="AK8" s="647"/>
      <c r="AL8" s="611">
        <v>0.1</v>
      </c>
      <c r="AM8" s="612"/>
      <c r="AN8" s="612"/>
      <c r="AO8" s="648"/>
      <c r="AP8" s="605" t="s">
        <v>237</v>
      </c>
      <c r="AQ8" s="606"/>
      <c r="AR8" s="606"/>
      <c r="AS8" s="606"/>
      <c r="AT8" s="606"/>
      <c r="AU8" s="606"/>
      <c r="AV8" s="606"/>
      <c r="AW8" s="606"/>
      <c r="AX8" s="606"/>
      <c r="AY8" s="606"/>
      <c r="AZ8" s="606"/>
      <c r="BA8" s="606"/>
      <c r="BB8" s="606"/>
      <c r="BC8" s="606"/>
      <c r="BD8" s="606"/>
      <c r="BE8" s="606"/>
      <c r="BF8" s="607"/>
      <c r="BG8" s="608">
        <v>48174</v>
      </c>
      <c r="BH8" s="609"/>
      <c r="BI8" s="609"/>
      <c r="BJ8" s="609"/>
      <c r="BK8" s="609"/>
      <c r="BL8" s="609"/>
      <c r="BM8" s="609"/>
      <c r="BN8" s="610"/>
      <c r="BO8" s="646">
        <v>1.3</v>
      </c>
      <c r="BP8" s="646"/>
      <c r="BQ8" s="646"/>
      <c r="BR8" s="646"/>
      <c r="BS8" s="647" t="s">
        <v>231</v>
      </c>
      <c r="BT8" s="647"/>
      <c r="BU8" s="647"/>
      <c r="BV8" s="647"/>
      <c r="BW8" s="647"/>
      <c r="BX8" s="647"/>
      <c r="BY8" s="647"/>
      <c r="BZ8" s="647"/>
      <c r="CA8" s="647"/>
      <c r="CB8" s="687"/>
      <c r="CD8" s="605" t="s">
        <v>238</v>
      </c>
      <c r="CE8" s="606"/>
      <c r="CF8" s="606"/>
      <c r="CG8" s="606"/>
      <c r="CH8" s="606"/>
      <c r="CI8" s="606"/>
      <c r="CJ8" s="606"/>
      <c r="CK8" s="606"/>
      <c r="CL8" s="606"/>
      <c r="CM8" s="606"/>
      <c r="CN8" s="606"/>
      <c r="CO8" s="606"/>
      <c r="CP8" s="606"/>
      <c r="CQ8" s="607"/>
      <c r="CR8" s="608">
        <v>7441813</v>
      </c>
      <c r="CS8" s="609"/>
      <c r="CT8" s="609"/>
      <c r="CU8" s="609"/>
      <c r="CV8" s="609"/>
      <c r="CW8" s="609"/>
      <c r="CX8" s="609"/>
      <c r="CY8" s="610"/>
      <c r="CZ8" s="646">
        <v>23.1</v>
      </c>
      <c r="DA8" s="646"/>
      <c r="DB8" s="646"/>
      <c r="DC8" s="646"/>
      <c r="DD8" s="614">
        <v>176107</v>
      </c>
      <c r="DE8" s="609"/>
      <c r="DF8" s="609"/>
      <c r="DG8" s="609"/>
      <c r="DH8" s="609"/>
      <c r="DI8" s="609"/>
      <c r="DJ8" s="609"/>
      <c r="DK8" s="609"/>
      <c r="DL8" s="609"/>
      <c r="DM8" s="609"/>
      <c r="DN8" s="609"/>
      <c r="DO8" s="609"/>
      <c r="DP8" s="610"/>
      <c r="DQ8" s="614">
        <v>3098806</v>
      </c>
      <c r="DR8" s="609"/>
      <c r="DS8" s="609"/>
      <c r="DT8" s="609"/>
      <c r="DU8" s="609"/>
      <c r="DV8" s="609"/>
      <c r="DW8" s="609"/>
      <c r="DX8" s="609"/>
      <c r="DY8" s="609"/>
      <c r="DZ8" s="609"/>
      <c r="EA8" s="609"/>
      <c r="EB8" s="609"/>
      <c r="EC8" s="645"/>
    </row>
    <row r="9" spans="2:143" ht="11.25" customHeight="1" x14ac:dyDescent="0.15">
      <c r="B9" s="605" t="s">
        <v>239</v>
      </c>
      <c r="C9" s="606"/>
      <c r="D9" s="606"/>
      <c r="E9" s="606"/>
      <c r="F9" s="606"/>
      <c r="G9" s="606"/>
      <c r="H9" s="606"/>
      <c r="I9" s="606"/>
      <c r="J9" s="606"/>
      <c r="K9" s="606"/>
      <c r="L9" s="606"/>
      <c r="M9" s="606"/>
      <c r="N9" s="606"/>
      <c r="O9" s="606"/>
      <c r="P9" s="606"/>
      <c r="Q9" s="607"/>
      <c r="R9" s="608">
        <v>8779</v>
      </c>
      <c r="S9" s="609"/>
      <c r="T9" s="609"/>
      <c r="U9" s="609"/>
      <c r="V9" s="609"/>
      <c r="W9" s="609"/>
      <c r="X9" s="609"/>
      <c r="Y9" s="610"/>
      <c r="Z9" s="646">
        <v>0</v>
      </c>
      <c r="AA9" s="646"/>
      <c r="AB9" s="646"/>
      <c r="AC9" s="646"/>
      <c r="AD9" s="647">
        <v>8779</v>
      </c>
      <c r="AE9" s="647"/>
      <c r="AF9" s="647"/>
      <c r="AG9" s="647"/>
      <c r="AH9" s="647"/>
      <c r="AI9" s="647"/>
      <c r="AJ9" s="647"/>
      <c r="AK9" s="647"/>
      <c r="AL9" s="611">
        <v>0.1</v>
      </c>
      <c r="AM9" s="612"/>
      <c r="AN9" s="612"/>
      <c r="AO9" s="648"/>
      <c r="AP9" s="605" t="s">
        <v>240</v>
      </c>
      <c r="AQ9" s="606"/>
      <c r="AR9" s="606"/>
      <c r="AS9" s="606"/>
      <c r="AT9" s="606"/>
      <c r="AU9" s="606"/>
      <c r="AV9" s="606"/>
      <c r="AW9" s="606"/>
      <c r="AX9" s="606"/>
      <c r="AY9" s="606"/>
      <c r="AZ9" s="606"/>
      <c r="BA9" s="606"/>
      <c r="BB9" s="606"/>
      <c r="BC9" s="606"/>
      <c r="BD9" s="606"/>
      <c r="BE9" s="606"/>
      <c r="BF9" s="607"/>
      <c r="BG9" s="608">
        <v>1022362</v>
      </c>
      <c r="BH9" s="609"/>
      <c r="BI9" s="609"/>
      <c r="BJ9" s="609"/>
      <c r="BK9" s="609"/>
      <c r="BL9" s="609"/>
      <c r="BM9" s="609"/>
      <c r="BN9" s="610"/>
      <c r="BO9" s="646">
        <v>26.6</v>
      </c>
      <c r="BP9" s="646"/>
      <c r="BQ9" s="646"/>
      <c r="BR9" s="646"/>
      <c r="BS9" s="647" t="s">
        <v>127</v>
      </c>
      <c r="BT9" s="647"/>
      <c r="BU9" s="647"/>
      <c r="BV9" s="647"/>
      <c r="BW9" s="647"/>
      <c r="BX9" s="647"/>
      <c r="BY9" s="647"/>
      <c r="BZ9" s="647"/>
      <c r="CA9" s="647"/>
      <c r="CB9" s="687"/>
      <c r="CD9" s="605" t="s">
        <v>241</v>
      </c>
      <c r="CE9" s="606"/>
      <c r="CF9" s="606"/>
      <c r="CG9" s="606"/>
      <c r="CH9" s="606"/>
      <c r="CI9" s="606"/>
      <c r="CJ9" s="606"/>
      <c r="CK9" s="606"/>
      <c r="CL9" s="606"/>
      <c r="CM9" s="606"/>
      <c r="CN9" s="606"/>
      <c r="CO9" s="606"/>
      <c r="CP9" s="606"/>
      <c r="CQ9" s="607"/>
      <c r="CR9" s="608">
        <v>1316847</v>
      </c>
      <c r="CS9" s="609"/>
      <c r="CT9" s="609"/>
      <c r="CU9" s="609"/>
      <c r="CV9" s="609"/>
      <c r="CW9" s="609"/>
      <c r="CX9" s="609"/>
      <c r="CY9" s="610"/>
      <c r="CZ9" s="646">
        <v>4.0999999999999996</v>
      </c>
      <c r="DA9" s="646"/>
      <c r="DB9" s="646"/>
      <c r="DC9" s="646"/>
      <c r="DD9" s="614">
        <v>26017</v>
      </c>
      <c r="DE9" s="609"/>
      <c r="DF9" s="609"/>
      <c r="DG9" s="609"/>
      <c r="DH9" s="609"/>
      <c r="DI9" s="609"/>
      <c r="DJ9" s="609"/>
      <c r="DK9" s="609"/>
      <c r="DL9" s="609"/>
      <c r="DM9" s="609"/>
      <c r="DN9" s="609"/>
      <c r="DO9" s="609"/>
      <c r="DP9" s="610"/>
      <c r="DQ9" s="614">
        <v>743322</v>
      </c>
      <c r="DR9" s="609"/>
      <c r="DS9" s="609"/>
      <c r="DT9" s="609"/>
      <c r="DU9" s="609"/>
      <c r="DV9" s="609"/>
      <c r="DW9" s="609"/>
      <c r="DX9" s="609"/>
      <c r="DY9" s="609"/>
      <c r="DZ9" s="609"/>
      <c r="EA9" s="609"/>
      <c r="EB9" s="609"/>
      <c r="EC9" s="645"/>
    </row>
    <row r="10" spans="2:143" ht="11.25" customHeight="1" x14ac:dyDescent="0.15">
      <c r="B10" s="605" t="s">
        <v>242</v>
      </c>
      <c r="C10" s="606"/>
      <c r="D10" s="606"/>
      <c r="E10" s="606"/>
      <c r="F10" s="606"/>
      <c r="G10" s="606"/>
      <c r="H10" s="606"/>
      <c r="I10" s="606"/>
      <c r="J10" s="606"/>
      <c r="K10" s="606"/>
      <c r="L10" s="606"/>
      <c r="M10" s="606"/>
      <c r="N10" s="606"/>
      <c r="O10" s="606"/>
      <c r="P10" s="606"/>
      <c r="Q10" s="607"/>
      <c r="R10" s="608" t="s">
        <v>243</v>
      </c>
      <c r="S10" s="609"/>
      <c r="T10" s="609"/>
      <c r="U10" s="609"/>
      <c r="V10" s="609"/>
      <c r="W10" s="609"/>
      <c r="X10" s="609"/>
      <c r="Y10" s="610"/>
      <c r="Z10" s="646" t="s">
        <v>127</v>
      </c>
      <c r="AA10" s="646"/>
      <c r="AB10" s="646"/>
      <c r="AC10" s="646"/>
      <c r="AD10" s="647" t="s">
        <v>243</v>
      </c>
      <c r="AE10" s="647"/>
      <c r="AF10" s="647"/>
      <c r="AG10" s="647"/>
      <c r="AH10" s="647"/>
      <c r="AI10" s="647"/>
      <c r="AJ10" s="647"/>
      <c r="AK10" s="647"/>
      <c r="AL10" s="611" t="s">
        <v>127</v>
      </c>
      <c r="AM10" s="612"/>
      <c r="AN10" s="612"/>
      <c r="AO10" s="648"/>
      <c r="AP10" s="605" t="s">
        <v>244</v>
      </c>
      <c r="AQ10" s="606"/>
      <c r="AR10" s="606"/>
      <c r="AS10" s="606"/>
      <c r="AT10" s="606"/>
      <c r="AU10" s="606"/>
      <c r="AV10" s="606"/>
      <c r="AW10" s="606"/>
      <c r="AX10" s="606"/>
      <c r="AY10" s="606"/>
      <c r="AZ10" s="606"/>
      <c r="BA10" s="606"/>
      <c r="BB10" s="606"/>
      <c r="BC10" s="606"/>
      <c r="BD10" s="606"/>
      <c r="BE10" s="606"/>
      <c r="BF10" s="607"/>
      <c r="BG10" s="608">
        <v>84819</v>
      </c>
      <c r="BH10" s="609"/>
      <c r="BI10" s="609"/>
      <c r="BJ10" s="609"/>
      <c r="BK10" s="609"/>
      <c r="BL10" s="609"/>
      <c r="BM10" s="609"/>
      <c r="BN10" s="610"/>
      <c r="BO10" s="646">
        <v>2.2000000000000002</v>
      </c>
      <c r="BP10" s="646"/>
      <c r="BQ10" s="646"/>
      <c r="BR10" s="646"/>
      <c r="BS10" s="647" t="s">
        <v>243</v>
      </c>
      <c r="BT10" s="647"/>
      <c r="BU10" s="647"/>
      <c r="BV10" s="647"/>
      <c r="BW10" s="647"/>
      <c r="BX10" s="647"/>
      <c r="BY10" s="647"/>
      <c r="BZ10" s="647"/>
      <c r="CA10" s="647"/>
      <c r="CB10" s="687"/>
      <c r="CD10" s="605" t="s">
        <v>245</v>
      </c>
      <c r="CE10" s="606"/>
      <c r="CF10" s="606"/>
      <c r="CG10" s="606"/>
      <c r="CH10" s="606"/>
      <c r="CI10" s="606"/>
      <c r="CJ10" s="606"/>
      <c r="CK10" s="606"/>
      <c r="CL10" s="606"/>
      <c r="CM10" s="606"/>
      <c r="CN10" s="606"/>
      <c r="CO10" s="606"/>
      <c r="CP10" s="606"/>
      <c r="CQ10" s="607"/>
      <c r="CR10" s="608" t="s">
        <v>243</v>
      </c>
      <c r="CS10" s="609"/>
      <c r="CT10" s="609"/>
      <c r="CU10" s="609"/>
      <c r="CV10" s="609"/>
      <c r="CW10" s="609"/>
      <c r="CX10" s="609"/>
      <c r="CY10" s="610"/>
      <c r="CZ10" s="646" t="s">
        <v>127</v>
      </c>
      <c r="DA10" s="646"/>
      <c r="DB10" s="646"/>
      <c r="DC10" s="646"/>
      <c r="DD10" s="614" t="s">
        <v>231</v>
      </c>
      <c r="DE10" s="609"/>
      <c r="DF10" s="609"/>
      <c r="DG10" s="609"/>
      <c r="DH10" s="609"/>
      <c r="DI10" s="609"/>
      <c r="DJ10" s="609"/>
      <c r="DK10" s="609"/>
      <c r="DL10" s="609"/>
      <c r="DM10" s="609"/>
      <c r="DN10" s="609"/>
      <c r="DO10" s="609"/>
      <c r="DP10" s="610"/>
      <c r="DQ10" s="614" t="s">
        <v>127</v>
      </c>
      <c r="DR10" s="609"/>
      <c r="DS10" s="609"/>
      <c r="DT10" s="609"/>
      <c r="DU10" s="609"/>
      <c r="DV10" s="609"/>
      <c r="DW10" s="609"/>
      <c r="DX10" s="609"/>
      <c r="DY10" s="609"/>
      <c r="DZ10" s="609"/>
      <c r="EA10" s="609"/>
      <c r="EB10" s="609"/>
      <c r="EC10" s="645"/>
    </row>
    <row r="11" spans="2:143" ht="11.25" customHeight="1" x14ac:dyDescent="0.15">
      <c r="B11" s="605" t="s">
        <v>246</v>
      </c>
      <c r="C11" s="606"/>
      <c r="D11" s="606"/>
      <c r="E11" s="606"/>
      <c r="F11" s="606"/>
      <c r="G11" s="606"/>
      <c r="H11" s="606"/>
      <c r="I11" s="606"/>
      <c r="J11" s="606"/>
      <c r="K11" s="606"/>
      <c r="L11" s="606"/>
      <c r="M11" s="606"/>
      <c r="N11" s="606"/>
      <c r="O11" s="606"/>
      <c r="P11" s="606"/>
      <c r="Q11" s="607"/>
      <c r="R11" s="608">
        <v>731450</v>
      </c>
      <c r="S11" s="609"/>
      <c r="T11" s="609"/>
      <c r="U11" s="609"/>
      <c r="V11" s="609"/>
      <c r="W11" s="609"/>
      <c r="X11" s="609"/>
      <c r="Y11" s="610"/>
      <c r="Z11" s="611">
        <v>2.2000000000000002</v>
      </c>
      <c r="AA11" s="612"/>
      <c r="AB11" s="612"/>
      <c r="AC11" s="613"/>
      <c r="AD11" s="614">
        <v>731450</v>
      </c>
      <c r="AE11" s="609"/>
      <c r="AF11" s="609"/>
      <c r="AG11" s="609"/>
      <c r="AH11" s="609"/>
      <c r="AI11" s="609"/>
      <c r="AJ11" s="609"/>
      <c r="AK11" s="610"/>
      <c r="AL11" s="611">
        <v>6.6</v>
      </c>
      <c r="AM11" s="612"/>
      <c r="AN11" s="612"/>
      <c r="AO11" s="648"/>
      <c r="AP11" s="605" t="s">
        <v>247</v>
      </c>
      <c r="AQ11" s="606"/>
      <c r="AR11" s="606"/>
      <c r="AS11" s="606"/>
      <c r="AT11" s="606"/>
      <c r="AU11" s="606"/>
      <c r="AV11" s="606"/>
      <c r="AW11" s="606"/>
      <c r="AX11" s="606"/>
      <c r="AY11" s="606"/>
      <c r="AZ11" s="606"/>
      <c r="BA11" s="606"/>
      <c r="BB11" s="606"/>
      <c r="BC11" s="606"/>
      <c r="BD11" s="606"/>
      <c r="BE11" s="606"/>
      <c r="BF11" s="607"/>
      <c r="BG11" s="608">
        <v>174912</v>
      </c>
      <c r="BH11" s="609"/>
      <c r="BI11" s="609"/>
      <c r="BJ11" s="609"/>
      <c r="BK11" s="609"/>
      <c r="BL11" s="609"/>
      <c r="BM11" s="609"/>
      <c r="BN11" s="610"/>
      <c r="BO11" s="646">
        <v>4.5999999999999996</v>
      </c>
      <c r="BP11" s="646"/>
      <c r="BQ11" s="646"/>
      <c r="BR11" s="646"/>
      <c r="BS11" s="647" t="s">
        <v>243</v>
      </c>
      <c r="BT11" s="647"/>
      <c r="BU11" s="647"/>
      <c r="BV11" s="647"/>
      <c r="BW11" s="647"/>
      <c r="BX11" s="647"/>
      <c r="BY11" s="647"/>
      <c r="BZ11" s="647"/>
      <c r="CA11" s="647"/>
      <c r="CB11" s="687"/>
      <c r="CD11" s="605" t="s">
        <v>248</v>
      </c>
      <c r="CE11" s="606"/>
      <c r="CF11" s="606"/>
      <c r="CG11" s="606"/>
      <c r="CH11" s="606"/>
      <c r="CI11" s="606"/>
      <c r="CJ11" s="606"/>
      <c r="CK11" s="606"/>
      <c r="CL11" s="606"/>
      <c r="CM11" s="606"/>
      <c r="CN11" s="606"/>
      <c r="CO11" s="606"/>
      <c r="CP11" s="606"/>
      <c r="CQ11" s="607"/>
      <c r="CR11" s="608">
        <v>2204915</v>
      </c>
      <c r="CS11" s="609"/>
      <c r="CT11" s="609"/>
      <c r="CU11" s="609"/>
      <c r="CV11" s="609"/>
      <c r="CW11" s="609"/>
      <c r="CX11" s="609"/>
      <c r="CY11" s="610"/>
      <c r="CZ11" s="646">
        <v>6.8</v>
      </c>
      <c r="DA11" s="646"/>
      <c r="DB11" s="646"/>
      <c r="DC11" s="646"/>
      <c r="DD11" s="614">
        <v>1225248</v>
      </c>
      <c r="DE11" s="609"/>
      <c r="DF11" s="609"/>
      <c r="DG11" s="609"/>
      <c r="DH11" s="609"/>
      <c r="DI11" s="609"/>
      <c r="DJ11" s="609"/>
      <c r="DK11" s="609"/>
      <c r="DL11" s="609"/>
      <c r="DM11" s="609"/>
      <c r="DN11" s="609"/>
      <c r="DO11" s="609"/>
      <c r="DP11" s="610"/>
      <c r="DQ11" s="614">
        <v>789916</v>
      </c>
      <c r="DR11" s="609"/>
      <c r="DS11" s="609"/>
      <c r="DT11" s="609"/>
      <c r="DU11" s="609"/>
      <c r="DV11" s="609"/>
      <c r="DW11" s="609"/>
      <c r="DX11" s="609"/>
      <c r="DY11" s="609"/>
      <c r="DZ11" s="609"/>
      <c r="EA11" s="609"/>
      <c r="EB11" s="609"/>
      <c r="EC11" s="645"/>
    </row>
    <row r="12" spans="2:143" ht="11.25" customHeight="1" x14ac:dyDescent="0.15">
      <c r="B12" s="605" t="s">
        <v>249</v>
      </c>
      <c r="C12" s="606"/>
      <c r="D12" s="606"/>
      <c r="E12" s="606"/>
      <c r="F12" s="606"/>
      <c r="G12" s="606"/>
      <c r="H12" s="606"/>
      <c r="I12" s="606"/>
      <c r="J12" s="606"/>
      <c r="K12" s="606"/>
      <c r="L12" s="606"/>
      <c r="M12" s="606"/>
      <c r="N12" s="606"/>
      <c r="O12" s="606"/>
      <c r="P12" s="606"/>
      <c r="Q12" s="607"/>
      <c r="R12" s="608">
        <v>832</v>
      </c>
      <c r="S12" s="609"/>
      <c r="T12" s="609"/>
      <c r="U12" s="609"/>
      <c r="V12" s="609"/>
      <c r="W12" s="609"/>
      <c r="X12" s="609"/>
      <c r="Y12" s="610"/>
      <c r="Z12" s="646">
        <v>0</v>
      </c>
      <c r="AA12" s="646"/>
      <c r="AB12" s="646"/>
      <c r="AC12" s="646"/>
      <c r="AD12" s="647">
        <v>832</v>
      </c>
      <c r="AE12" s="647"/>
      <c r="AF12" s="647"/>
      <c r="AG12" s="647"/>
      <c r="AH12" s="647"/>
      <c r="AI12" s="647"/>
      <c r="AJ12" s="647"/>
      <c r="AK12" s="647"/>
      <c r="AL12" s="611">
        <v>0</v>
      </c>
      <c r="AM12" s="612"/>
      <c r="AN12" s="612"/>
      <c r="AO12" s="648"/>
      <c r="AP12" s="605" t="s">
        <v>250</v>
      </c>
      <c r="AQ12" s="606"/>
      <c r="AR12" s="606"/>
      <c r="AS12" s="606"/>
      <c r="AT12" s="606"/>
      <c r="AU12" s="606"/>
      <c r="AV12" s="606"/>
      <c r="AW12" s="606"/>
      <c r="AX12" s="606"/>
      <c r="AY12" s="606"/>
      <c r="AZ12" s="606"/>
      <c r="BA12" s="606"/>
      <c r="BB12" s="606"/>
      <c r="BC12" s="606"/>
      <c r="BD12" s="606"/>
      <c r="BE12" s="606"/>
      <c r="BF12" s="607"/>
      <c r="BG12" s="608">
        <v>2063927</v>
      </c>
      <c r="BH12" s="609"/>
      <c r="BI12" s="609"/>
      <c r="BJ12" s="609"/>
      <c r="BK12" s="609"/>
      <c r="BL12" s="609"/>
      <c r="BM12" s="609"/>
      <c r="BN12" s="610"/>
      <c r="BO12" s="646">
        <v>53.7</v>
      </c>
      <c r="BP12" s="646"/>
      <c r="BQ12" s="646"/>
      <c r="BR12" s="646"/>
      <c r="BS12" s="647" t="s">
        <v>127</v>
      </c>
      <c r="BT12" s="647"/>
      <c r="BU12" s="647"/>
      <c r="BV12" s="647"/>
      <c r="BW12" s="647"/>
      <c r="BX12" s="647"/>
      <c r="BY12" s="647"/>
      <c r="BZ12" s="647"/>
      <c r="CA12" s="647"/>
      <c r="CB12" s="687"/>
      <c r="CD12" s="605" t="s">
        <v>251</v>
      </c>
      <c r="CE12" s="606"/>
      <c r="CF12" s="606"/>
      <c r="CG12" s="606"/>
      <c r="CH12" s="606"/>
      <c r="CI12" s="606"/>
      <c r="CJ12" s="606"/>
      <c r="CK12" s="606"/>
      <c r="CL12" s="606"/>
      <c r="CM12" s="606"/>
      <c r="CN12" s="606"/>
      <c r="CO12" s="606"/>
      <c r="CP12" s="606"/>
      <c r="CQ12" s="607"/>
      <c r="CR12" s="608">
        <v>4367231</v>
      </c>
      <c r="CS12" s="609"/>
      <c r="CT12" s="609"/>
      <c r="CU12" s="609"/>
      <c r="CV12" s="609"/>
      <c r="CW12" s="609"/>
      <c r="CX12" s="609"/>
      <c r="CY12" s="610"/>
      <c r="CZ12" s="646">
        <v>13.5</v>
      </c>
      <c r="DA12" s="646"/>
      <c r="DB12" s="646"/>
      <c r="DC12" s="646"/>
      <c r="DD12" s="614">
        <v>54630</v>
      </c>
      <c r="DE12" s="609"/>
      <c r="DF12" s="609"/>
      <c r="DG12" s="609"/>
      <c r="DH12" s="609"/>
      <c r="DI12" s="609"/>
      <c r="DJ12" s="609"/>
      <c r="DK12" s="609"/>
      <c r="DL12" s="609"/>
      <c r="DM12" s="609"/>
      <c r="DN12" s="609"/>
      <c r="DO12" s="609"/>
      <c r="DP12" s="610"/>
      <c r="DQ12" s="614">
        <v>386150</v>
      </c>
      <c r="DR12" s="609"/>
      <c r="DS12" s="609"/>
      <c r="DT12" s="609"/>
      <c r="DU12" s="609"/>
      <c r="DV12" s="609"/>
      <c r="DW12" s="609"/>
      <c r="DX12" s="609"/>
      <c r="DY12" s="609"/>
      <c r="DZ12" s="609"/>
      <c r="EA12" s="609"/>
      <c r="EB12" s="609"/>
      <c r="EC12" s="645"/>
    </row>
    <row r="13" spans="2:143" ht="11.25" customHeight="1" x14ac:dyDescent="0.15">
      <c r="B13" s="605" t="s">
        <v>252</v>
      </c>
      <c r="C13" s="606"/>
      <c r="D13" s="606"/>
      <c r="E13" s="606"/>
      <c r="F13" s="606"/>
      <c r="G13" s="606"/>
      <c r="H13" s="606"/>
      <c r="I13" s="606"/>
      <c r="J13" s="606"/>
      <c r="K13" s="606"/>
      <c r="L13" s="606"/>
      <c r="M13" s="606"/>
      <c r="N13" s="606"/>
      <c r="O13" s="606"/>
      <c r="P13" s="606"/>
      <c r="Q13" s="607"/>
      <c r="R13" s="608" t="s">
        <v>127</v>
      </c>
      <c r="S13" s="609"/>
      <c r="T13" s="609"/>
      <c r="U13" s="609"/>
      <c r="V13" s="609"/>
      <c r="W13" s="609"/>
      <c r="X13" s="609"/>
      <c r="Y13" s="610"/>
      <c r="Z13" s="646" t="s">
        <v>127</v>
      </c>
      <c r="AA13" s="646"/>
      <c r="AB13" s="646"/>
      <c r="AC13" s="646"/>
      <c r="AD13" s="647" t="s">
        <v>127</v>
      </c>
      <c r="AE13" s="647"/>
      <c r="AF13" s="647"/>
      <c r="AG13" s="647"/>
      <c r="AH13" s="647"/>
      <c r="AI13" s="647"/>
      <c r="AJ13" s="647"/>
      <c r="AK13" s="647"/>
      <c r="AL13" s="611" t="s">
        <v>243</v>
      </c>
      <c r="AM13" s="612"/>
      <c r="AN13" s="612"/>
      <c r="AO13" s="648"/>
      <c r="AP13" s="605" t="s">
        <v>253</v>
      </c>
      <c r="AQ13" s="606"/>
      <c r="AR13" s="606"/>
      <c r="AS13" s="606"/>
      <c r="AT13" s="606"/>
      <c r="AU13" s="606"/>
      <c r="AV13" s="606"/>
      <c r="AW13" s="606"/>
      <c r="AX13" s="606"/>
      <c r="AY13" s="606"/>
      <c r="AZ13" s="606"/>
      <c r="BA13" s="606"/>
      <c r="BB13" s="606"/>
      <c r="BC13" s="606"/>
      <c r="BD13" s="606"/>
      <c r="BE13" s="606"/>
      <c r="BF13" s="607"/>
      <c r="BG13" s="608">
        <v>2023382</v>
      </c>
      <c r="BH13" s="609"/>
      <c r="BI13" s="609"/>
      <c r="BJ13" s="609"/>
      <c r="BK13" s="609"/>
      <c r="BL13" s="609"/>
      <c r="BM13" s="609"/>
      <c r="BN13" s="610"/>
      <c r="BO13" s="646">
        <v>52.7</v>
      </c>
      <c r="BP13" s="646"/>
      <c r="BQ13" s="646"/>
      <c r="BR13" s="646"/>
      <c r="BS13" s="647" t="s">
        <v>127</v>
      </c>
      <c r="BT13" s="647"/>
      <c r="BU13" s="647"/>
      <c r="BV13" s="647"/>
      <c r="BW13" s="647"/>
      <c r="BX13" s="647"/>
      <c r="BY13" s="647"/>
      <c r="BZ13" s="647"/>
      <c r="CA13" s="647"/>
      <c r="CB13" s="687"/>
      <c r="CD13" s="605" t="s">
        <v>254</v>
      </c>
      <c r="CE13" s="606"/>
      <c r="CF13" s="606"/>
      <c r="CG13" s="606"/>
      <c r="CH13" s="606"/>
      <c r="CI13" s="606"/>
      <c r="CJ13" s="606"/>
      <c r="CK13" s="606"/>
      <c r="CL13" s="606"/>
      <c r="CM13" s="606"/>
      <c r="CN13" s="606"/>
      <c r="CO13" s="606"/>
      <c r="CP13" s="606"/>
      <c r="CQ13" s="607"/>
      <c r="CR13" s="608">
        <v>1318872</v>
      </c>
      <c r="CS13" s="609"/>
      <c r="CT13" s="609"/>
      <c r="CU13" s="609"/>
      <c r="CV13" s="609"/>
      <c r="CW13" s="609"/>
      <c r="CX13" s="609"/>
      <c r="CY13" s="610"/>
      <c r="CZ13" s="646">
        <v>4.0999999999999996</v>
      </c>
      <c r="DA13" s="646"/>
      <c r="DB13" s="646"/>
      <c r="DC13" s="646"/>
      <c r="DD13" s="614">
        <v>1086720</v>
      </c>
      <c r="DE13" s="609"/>
      <c r="DF13" s="609"/>
      <c r="DG13" s="609"/>
      <c r="DH13" s="609"/>
      <c r="DI13" s="609"/>
      <c r="DJ13" s="609"/>
      <c r="DK13" s="609"/>
      <c r="DL13" s="609"/>
      <c r="DM13" s="609"/>
      <c r="DN13" s="609"/>
      <c r="DO13" s="609"/>
      <c r="DP13" s="610"/>
      <c r="DQ13" s="614">
        <v>506134</v>
      </c>
      <c r="DR13" s="609"/>
      <c r="DS13" s="609"/>
      <c r="DT13" s="609"/>
      <c r="DU13" s="609"/>
      <c r="DV13" s="609"/>
      <c r="DW13" s="609"/>
      <c r="DX13" s="609"/>
      <c r="DY13" s="609"/>
      <c r="DZ13" s="609"/>
      <c r="EA13" s="609"/>
      <c r="EB13" s="609"/>
      <c r="EC13" s="645"/>
    </row>
    <row r="14" spans="2:143" ht="11.25" customHeight="1" x14ac:dyDescent="0.15">
      <c r="B14" s="605" t="s">
        <v>255</v>
      </c>
      <c r="C14" s="606"/>
      <c r="D14" s="606"/>
      <c r="E14" s="606"/>
      <c r="F14" s="606"/>
      <c r="G14" s="606"/>
      <c r="H14" s="606"/>
      <c r="I14" s="606"/>
      <c r="J14" s="606"/>
      <c r="K14" s="606"/>
      <c r="L14" s="606"/>
      <c r="M14" s="606"/>
      <c r="N14" s="606"/>
      <c r="O14" s="606"/>
      <c r="P14" s="606"/>
      <c r="Q14" s="607"/>
      <c r="R14" s="608" t="s">
        <v>127</v>
      </c>
      <c r="S14" s="609"/>
      <c r="T14" s="609"/>
      <c r="U14" s="609"/>
      <c r="V14" s="609"/>
      <c r="W14" s="609"/>
      <c r="X14" s="609"/>
      <c r="Y14" s="610"/>
      <c r="Z14" s="646" t="s">
        <v>243</v>
      </c>
      <c r="AA14" s="646"/>
      <c r="AB14" s="646"/>
      <c r="AC14" s="646"/>
      <c r="AD14" s="647" t="s">
        <v>127</v>
      </c>
      <c r="AE14" s="647"/>
      <c r="AF14" s="647"/>
      <c r="AG14" s="647"/>
      <c r="AH14" s="647"/>
      <c r="AI14" s="647"/>
      <c r="AJ14" s="647"/>
      <c r="AK14" s="647"/>
      <c r="AL14" s="611" t="s">
        <v>135</v>
      </c>
      <c r="AM14" s="612"/>
      <c r="AN14" s="612"/>
      <c r="AO14" s="648"/>
      <c r="AP14" s="605" t="s">
        <v>256</v>
      </c>
      <c r="AQ14" s="606"/>
      <c r="AR14" s="606"/>
      <c r="AS14" s="606"/>
      <c r="AT14" s="606"/>
      <c r="AU14" s="606"/>
      <c r="AV14" s="606"/>
      <c r="AW14" s="606"/>
      <c r="AX14" s="606"/>
      <c r="AY14" s="606"/>
      <c r="AZ14" s="606"/>
      <c r="BA14" s="606"/>
      <c r="BB14" s="606"/>
      <c r="BC14" s="606"/>
      <c r="BD14" s="606"/>
      <c r="BE14" s="606"/>
      <c r="BF14" s="607"/>
      <c r="BG14" s="608">
        <v>143874</v>
      </c>
      <c r="BH14" s="609"/>
      <c r="BI14" s="609"/>
      <c r="BJ14" s="609"/>
      <c r="BK14" s="609"/>
      <c r="BL14" s="609"/>
      <c r="BM14" s="609"/>
      <c r="BN14" s="610"/>
      <c r="BO14" s="646">
        <v>3.7</v>
      </c>
      <c r="BP14" s="646"/>
      <c r="BQ14" s="646"/>
      <c r="BR14" s="646"/>
      <c r="BS14" s="647" t="s">
        <v>243</v>
      </c>
      <c r="BT14" s="647"/>
      <c r="BU14" s="647"/>
      <c r="BV14" s="647"/>
      <c r="BW14" s="647"/>
      <c r="BX14" s="647"/>
      <c r="BY14" s="647"/>
      <c r="BZ14" s="647"/>
      <c r="CA14" s="647"/>
      <c r="CB14" s="687"/>
      <c r="CD14" s="605" t="s">
        <v>257</v>
      </c>
      <c r="CE14" s="606"/>
      <c r="CF14" s="606"/>
      <c r="CG14" s="606"/>
      <c r="CH14" s="606"/>
      <c r="CI14" s="606"/>
      <c r="CJ14" s="606"/>
      <c r="CK14" s="606"/>
      <c r="CL14" s="606"/>
      <c r="CM14" s="606"/>
      <c r="CN14" s="606"/>
      <c r="CO14" s="606"/>
      <c r="CP14" s="606"/>
      <c r="CQ14" s="607"/>
      <c r="CR14" s="608">
        <v>600678</v>
      </c>
      <c r="CS14" s="609"/>
      <c r="CT14" s="609"/>
      <c r="CU14" s="609"/>
      <c r="CV14" s="609"/>
      <c r="CW14" s="609"/>
      <c r="CX14" s="609"/>
      <c r="CY14" s="610"/>
      <c r="CZ14" s="646">
        <v>1.9</v>
      </c>
      <c r="DA14" s="646"/>
      <c r="DB14" s="646"/>
      <c r="DC14" s="646"/>
      <c r="DD14" s="614">
        <v>82977</v>
      </c>
      <c r="DE14" s="609"/>
      <c r="DF14" s="609"/>
      <c r="DG14" s="609"/>
      <c r="DH14" s="609"/>
      <c r="DI14" s="609"/>
      <c r="DJ14" s="609"/>
      <c r="DK14" s="609"/>
      <c r="DL14" s="609"/>
      <c r="DM14" s="609"/>
      <c r="DN14" s="609"/>
      <c r="DO14" s="609"/>
      <c r="DP14" s="610"/>
      <c r="DQ14" s="614">
        <v>512264</v>
      </c>
      <c r="DR14" s="609"/>
      <c r="DS14" s="609"/>
      <c r="DT14" s="609"/>
      <c r="DU14" s="609"/>
      <c r="DV14" s="609"/>
      <c r="DW14" s="609"/>
      <c r="DX14" s="609"/>
      <c r="DY14" s="609"/>
      <c r="DZ14" s="609"/>
      <c r="EA14" s="609"/>
      <c r="EB14" s="609"/>
      <c r="EC14" s="645"/>
    </row>
    <row r="15" spans="2:143" ht="11.25" customHeight="1" x14ac:dyDescent="0.15">
      <c r="B15" s="605" t="s">
        <v>258</v>
      </c>
      <c r="C15" s="606"/>
      <c r="D15" s="606"/>
      <c r="E15" s="606"/>
      <c r="F15" s="606"/>
      <c r="G15" s="606"/>
      <c r="H15" s="606"/>
      <c r="I15" s="606"/>
      <c r="J15" s="606"/>
      <c r="K15" s="606"/>
      <c r="L15" s="606"/>
      <c r="M15" s="606"/>
      <c r="N15" s="606"/>
      <c r="O15" s="606"/>
      <c r="P15" s="606"/>
      <c r="Q15" s="607"/>
      <c r="R15" s="608" t="s">
        <v>243</v>
      </c>
      <c r="S15" s="609"/>
      <c r="T15" s="609"/>
      <c r="U15" s="609"/>
      <c r="V15" s="609"/>
      <c r="W15" s="609"/>
      <c r="X15" s="609"/>
      <c r="Y15" s="610"/>
      <c r="Z15" s="646" t="s">
        <v>243</v>
      </c>
      <c r="AA15" s="646"/>
      <c r="AB15" s="646"/>
      <c r="AC15" s="646"/>
      <c r="AD15" s="647" t="s">
        <v>127</v>
      </c>
      <c r="AE15" s="647"/>
      <c r="AF15" s="647"/>
      <c r="AG15" s="647"/>
      <c r="AH15" s="647"/>
      <c r="AI15" s="647"/>
      <c r="AJ15" s="647"/>
      <c r="AK15" s="647"/>
      <c r="AL15" s="611" t="s">
        <v>243</v>
      </c>
      <c r="AM15" s="612"/>
      <c r="AN15" s="612"/>
      <c r="AO15" s="648"/>
      <c r="AP15" s="605" t="s">
        <v>259</v>
      </c>
      <c r="AQ15" s="606"/>
      <c r="AR15" s="606"/>
      <c r="AS15" s="606"/>
      <c r="AT15" s="606"/>
      <c r="AU15" s="606"/>
      <c r="AV15" s="606"/>
      <c r="AW15" s="606"/>
      <c r="AX15" s="606"/>
      <c r="AY15" s="606"/>
      <c r="AZ15" s="606"/>
      <c r="BA15" s="606"/>
      <c r="BB15" s="606"/>
      <c r="BC15" s="606"/>
      <c r="BD15" s="606"/>
      <c r="BE15" s="606"/>
      <c r="BF15" s="607"/>
      <c r="BG15" s="608">
        <v>304807</v>
      </c>
      <c r="BH15" s="609"/>
      <c r="BI15" s="609"/>
      <c r="BJ15" s="609"/>
      <c r="BK15" s="609"/>
      <c r="BL15" s="609"/>
      <c r="BM15" s="609"/>
      <c r="BN15" s="610"/>
      <c r="BO15" s="646">
        <v>7.9</v>
      </c>
      <c r="BP15" s="646"/>
      <c r="BQ15" s="646"/>
      <c r="BR15" s="646"/>
      <c r="BS15" s="647" t="s">
        <v>127</v>
      </c>
      <c r="BT15" s="647"/>
      <c r="BU15" s="647"/>
      <c r="BV15" s="647"/>
      <c r="BW15" s="647"/>
      <c r="BX15" s="647"/>
      <c r="BY15" s="647"/>
      <c r="BZ15" s="647"/>
      <c r="CA15" s="647"/>
      <c r="CB15" s="687"/>
      <c r="CD15" s="605" t="s">
        <v>260</v>
      </c>
      <c r="CE15" s="606"/>
      <c r="CF15" s="606"/>
      <c r="CG15" s="606"/>
      <c r="CH15" s="606"/>
      <c r="CI15" s="606"/>
      <c r="CJ15" s="606"/>
      <c r="CK15" s="606"/>
      <c r="CL15" s="606"/>
      <c r="CM15" s="606"/>
      <c r="CN15" s="606"/>
      <c r="CO15" s="606"/>
      <c r="CP15" s="606"/>
      <c r="CQ15" s="607"/>
      <c r="CR15" s="608">
        <v>2109468</v>
      </c>
      <c r="CS15" s="609"/>
      <c r="CT15" s="609"/>
      <c r="CU15" s="609"/>
      <c r="CV15" s="609"/>
      <c r="CW15" s="609"/>
      <c r="CX15" s="609"/>
      <c r="CY15" s="610"/>
      <c r="CZ15" s="646">
        <v>6.5</v>
      </c>
      <c r="DA15" s="646"/>
      <c r="DB15" s="646"/>
      <c r="DC15" s="646"/>
      <c r="DD15" s="614">
        <v>670558</v>
      </c>
      <c r="DE15" s="609"/>
      <c r="DF15" s="609"/>
      <c r="DG15" s="609"/>
      <c r="DH15" s="609"/>
      <c r="DI15" s="609"/>
      <c r="DJ15" s="609"/>
      <c r="DK15" s="609"/>
      <c r="DL15" s="609"/>
      <c r="DM15" s="609"/>
      <c r="DN15" s="609"/>
      <c r="DO15" s="609"/>
      <c r="DP15" s="610"/>
      <c r="DQ15" s="614">
        <v>1098695</v>
      </c>
      <c r="DR15" s="609"/>
      <c r="DS15" s="609"/>
      <c r="DT15" s="609"/>
      <c r="DU15" s="609"/>
      <c r="DV15" s="609"/>
      <c r="DW15" s="609"/>
      <c r="DX15" s="609"/>
      <c r="DY15" s="609"/>
      <c r="DZ15" s="609"/>
      <c r="EA15" s="609"/>
      <c r="EB15" s="609"/>
      <c r="EC15" s="645"/>
    </row>
    <row r="16" spans="2:143" ht="11.25" customHeight="1" x14ac:dyDescent="0.15">
      <c r="B16" s="605" t="s">
        <v>261</v>
      </c>
      <c r="C16" s="606"/>
      <c r="D16" s="606"/>
      <c r="E16" s="606"/>
      <c r="F16" s="606"/>
      <c r="G16" s="606"/>
      <c r="H16" s="606"/>
      <c r="I16" s="606"/>
      <c r="J16" s="606"/>
      <c r="K16" s="606"/>
      <c r="L16" s="606"/>
      <c r="M16" s="606"/>
      <c r="N16" s="606"/>
      <c r="O16" s="606"/>
      <c r="P16" s="606"/>
      <c r="Q16" s="607"/>
      <c r="R16" s="608">
        <v>11003</v>
      </c>
      <c r="S16" s="609"/>
      <c r="T16" s="609"/>
      <c r="U16" s="609"/>
      <c r="V16" s="609"/>
      <c r="W16" s="609"/>
      <c r="X16" s="609"/>
      <c r="Y16" s="610"/>
      <c r="Z16" s="646">
        <v>0</v>
      </c>
      <c r="AA16" s="646"/>
      <c r="AB16" s="646"/>
      <c r="AC16" s="646"/>
      <c r="AD16" s="647">
        <v>11003</v>
      </c>
      <c r="AE16" s="647"/>
      <c r="AF16" s="647"/>
      <c r="AG16" s="647"/>
      <c r="AH16" s="647"/>
      <c r="AI16" s="647"/>
      <c r="AJ16" s="647"/>
      <c r="AK16" s="647"/>
      <c r="AL16" s="611">
        <v>0.1</v>
      </c>
      <c r="AM16" s="612"/>
      <c r="AN16" s="612"/>
      <c r="AO16" s="648"/>
      <c r="AP16" s="605" t="s">
        <v>262</v>
      </c>
      <c r="AQ16" s="606"/>
      <c r="AR16" s="606"/>
      <c r="AS16" s="606"/>
      <c r="AT16" s="606"/>
      <c r="AU16" s="606"/>
      <c r="AV16" s="606"/>
      <c r="AW16" s="606"/>
      <c r="AX16" s="606"/>
      <c r="AY16" s="606"/>
      <c r="AZ16" s="606"/>
      <c r="BA16" s="606"/>
      <c r="BB16" s="606"/>
      <c r="BC16" s="606"/>
      <c r="BD16" s="606"/>
      <c r="BE16" s="606"/>
      <c r="BF16" s="607"/>
      <c r="BG16" s="608" t="s">
        <v>243</v>
      </c>
      <c r="BH16" s="609"/>
      <c r="BI16" s="609"/>
      <c r="BJ16" s="609"/>
      <c r="BK16" s="609"/>
      <c r="BL16" s="609"/>
      <c r="BM16" s="609"/>
      <c r="BN16" s="610"/>
      <c r="BO16" s="646" t="s">
        <v>243</v>
      </c>
      <c r="BP16" s="646"/>
      <c r="BQ16" s="646"/>
      <c r="BR16" s="646"/>
      <c r="BS16" s="647" t="s">
        <v>127</v>
      </c>
      <c r="BT16" s="647"/>
      <c r="BU16" s="647"/>
      <c r="BV16" s="647"/>
      <c r="BW16" s="647"/>
      <c r="BX16" s="647"/>
      <c r="BY16" s="647"/>
      <c r="BZ16" s="647"/>
      <c r="CA16" s="647"/>
      <c r="CB16" s="687"/>
      <c r="CD16" s="605" t="s">
        <v>263</v>
      </c>
      <c r="CE16" s="606"/>
      <c r="CF16" s="606"/>
      <c r="CG16" s="606"/>
      <c r="CH16" s="606"/>
      <c r="CI16" s="606"/>
      <c r="CJ16" s="606"/>
      <c r="CK16" s="606"/>
      <c r="CL16" s="606"/>
      <c r="CM16" s="606"/>
      <c r="CN16" s="606"/>
      <c r="CO16" s="606"/>
      <c r="CP16" s="606"/>
      <c r="CQ16" s="607"/>
      <c r="CR16" s="608">
        <v>630747</v>
      </c>
      <c r="CS16" s="609"/>
      <c r="CT16" s="609"/>
      <c r="CU16" s="609"/>
      <c r="CV16" s="609"/>
      <c r="CW16" s="609"/>
      <c r="CX16" s="609"/>
      <c r="CY16" s="610"/>
      <c r="CZ16" s="646">
        <v>2</v>
      </c>
      <c r="DA16" s="646"/>
      <c r="DB16" s="646"/>
      <c r="DC16" s="646"/>
      <c r="DD16" s="614" t="s">
        <v>243</v>
      </c>
      <c r="DE16" s="609"/>
      <c r="DF16" s="609"/>
      <c r="DG16" s="609"/>
      <c r="DH16" s="609"/>
      <c r="DI16" s="609"/>
      <c r="DJ16" s="609"/>
      <c r="DK16" s="609"/>
      <c r="DL16" s="609"/>
      <c r="DM16" s="609"/>
      <c r="DN16" s="609"/>
      <c r="DO16" s="609"/>
      <c r="DP16" s="610"/>
      <c r="DQ16" s="614">
        <v>77265</v>
      </c>
      <c r="DR16" s="609"/>
      <c r="DS16" s="609"/>
      <c r="DT16" s="609"/>
      <c r="DU16" s="609"/>
      <c r="DV16" s="609"/>
      <c r="DW16" s="609"/>
      <c r="DX16" s="609"/>
      <c r="DY16" s="609"/>
      <c r="DZ16" s="609"/>
      <c r="EA16" s="609"/>
      <c r="EB16" s="609"/>
      <c r="EC16" s="645"/>
    </row>
    <row r="17" spans="2:133" ht="11.25" customHeight="1" x14ac:dyDescent="0.15">
      <c r="B17" s="605" t="s">
        <v>264</v>
      </c>
      <c r="C17" s="606"/>
      <c r="D17" s="606"/>
      <c r="E17" s="606"/>
      <c r="F17" s="606"/>
      <c r="G17" s="606"/>
      <c r="H17" s="606"/>
      <c r="I17" s="606"/>
      <c r="J17" s="606"/>
      <c r="K17" s="606"/>
      <c r="L17" s="606"/>
      <c r="M17" s="606"/>
      <c r="N17" s="606"/>
      <c r="O17" s="606"/>
      <c r="P17" s="606"/>
      <c r="Q17" s="607"/>
      <c r="R17" s="608">
        <v>53210</v>
      </c>
      <c r="S17" s="609"/>
      <c r="T17" s="609"/>
      <c r="U17" s="609"/>
      <c r="V17" s="609"/>
      <c r="W17" s="609"/>
      <c r="X17" s="609"/>
      <c r="Y17" s="610"/>
      <c r="Z17" s="646">
        <v>0.2</v>
      </c>
      <c r="AA17" s="646"/>
      <c r="AB17" s="646"/>
      <c r="AC17" s="646"/>
      <c r="AD17" s="647">
        <v>53210</v>
      </c>
      <c r="AE17" s="647"/>
      <c r="AF17" s="647"/>
      <c r="AG17" s="647"/>
      <c r="AH17" s="647"/>
      <c r="AI17" s="647"/>
      <c r="AJ17" s="647"/>
      <c r="AK17" s="647"/>
      <c r="AL17" s="611">
        <v>0.5</v>
      </c>
      <c r="AM17" s="612"/>
      <c r="AN17" s="612"/>
      <c r="AO17" s="648"/>
      <c r="AP17" s="605" t="s">
        <v>265</v>
      </c>
      <c r="AQ17" s="606"/>
      <c r="AR17" s="606"/>
      <c r="AS17" s="606"/>
      <c r="AT17" s="606"/>
      <c r="AU17" s="606"/>
      <c r="AV17" s="606"/>
      <c r="AW17" s="606"/>
      <c r="AX17" s="606"/>
      <c r="AY17" s="606"/>
      <c r="AZ17" s="606"/>
      <c r="BA17" s="606"/>
      <c r="BB17" s="606"/>
      <c r="BC17" s="606"/>
      <c r="BD17" s="606"/>
      <c r="BE17" s="606"/>
      <c r="BF17" s="607"/>
      <c r="BG17" s="608" t="s">
        <v>127</v>
      </c>
      <c r="BH17" s="609"/>
      <c r="BI17" s="609"/>
      <c r="BJ17" s="609"/>
      <c r="BK17" s="609"/>
      <c r="BL17" s="609"/>
      <c r="BM17" s="609"/>
      <c r="BN17" s="610"/>
      <c r="BO17" s="646" t="s">
        <v>127</v>
      </c>
      <c r="BP17" s="646"/>
      <c r="BQ17" s="646"/>
      <c r="BR17" s="646"/>
      <c r="BS17" s="647" t="s">
        <v>231</v>
      </c>
      <c r="BT17" s="647"/>
      <c r="BU17" s="647"/>
      <c r="BV17" s="647"/>
      <c r="BW17" s="647"/>
      <c r="BX17" s="647"/>
      <c r="BY17" s="647"/>
      <c r="BZ17" s="647"/>
      <c r="CA17" s="647"/>
      <c r="CB17" s="687"/>
      <c r="CD17" s="605" t="s">
        <v>266</v>
      </c>
      <c r="CE17" s="606"/>
      <c r="CF17" s="606"/>
      <c r="CG17" s="606"/>
      <c r="CH17" s="606"/>
      <c r="CI17" s="606"/>
      <c r="CJ17" s="606"/>
      <c r="CK17" s="606"/>
      <c r="CL17" s="606"/>
      <c r="CM17" s="606"/>
      <c r="CN17" s="606"/>
      <c r="CO17" s="606"/>
      <c r="CP17" s="606"/>
      <c r="CQ17" s="607"/>
      <c r="CR17" s="608">
        <v>2682414</v>
      </c>
      <c r="CS17" s="609"/>
      <c r="CT17" s="609"/>
      <c r="CU17" s="609"/>
      <c r="CV17" s="609"/>
      <c r="CW17" s="609"/>
      <c r="CX17" s="609"/>
      <c r="CY17" s="610"/>
      <c r="CZ17" s="646">
        <v>8.3000000000000007</v>
      </c>
      <c r="DA17" s="646"/>
      <c r="DB17" s="646"/>
      <c r="DC17" s="646"/>
      <c r="DD17" s="614" t="s">
        <v>243</v>
      </c>
      <c r="DE17" s="609"/>
      <c r="DF17" s="609"/>
      <c r="DG17" s="609"/>
      <c r="DH17" s="609"/>
      <c r="DI17" s="609"/>
      <c r="DJ17" s="609"/>
      <c r="DK17" s="609"/>
      <c r="DL17" s="609"/>
      <c r="DM17" s="609"/>
      <c r="DN17" s="609"/>
      <c r="DO17" s="609"/>
      <c r="DP17" s="610"/>
      <c r="DQ17" s="614">
        <v>2637898</v>
      </c>
      <c r="DR17" s="609"/>
      <c r="DS17" s="609"/>
      <c r="DT17" s="609"/>
      <c r="DU17" s="609"/>
      <c r="DV17" s="609"/>
      <c r="DW17" s="609"/>
      <c r="DX17" s="609"/>
      <c r="DY17" s="609"/>
      <c r="DZ17" s="609"/>
      <c r="EA17" s="609"/>
      <c r="EB17" s="609"/>
      <c r="EC17" s="645"/>
    </row>
    <row r="18" spans="2:133" ht="11.25" customHeight="1" x14ac:dyDescent="0.15">
      <c r="B18" s="605" t="s">
        <v>267</v>
      </c>
      <c r="C18" s="606"/>
      <c r="D18" s="606"/>
      <c r="E18" s="606"/>
      <c r="F18" s="606"/>
      <c r="G18" s="606"/>
      <c r="H18" s="606"/>
      <c r="I18" s="606"/>
      <c r="J18" s="606"/>
      <c r="K18" s="606"/>
      <c r="L18" s="606"/>
      <c r="M18" s="606"/>
      <c r="N18" s="606"/>
      <c r="O18" s="606"/>
      <c r="P18" s="606"/>
      <c r="Q18" s="607"/>
      <c r="R18" s="608">
        <v>21412</v>
      </c>
      <c r="S18" s="609"/>
      <c r="T18" s="609"/>
      <c r="U18" s="609"/>
      <c r="V18" s="609"/>
      <c r="W18" s="609"/>
      <c r="X18" s="609"/>
      <c r="Y18" s="610"/>
      <c r="Z18" s="646">
        <v>0.1</v>
      </c>
      <c r="AA18" s="646"/>
      <c r="AB18" s="646"/>
      <c r="AC18" s="646"/>
      <c r="AD18" s="647">
        <v>21412</v>
      </c>
      <c r="AE18" s="647"/>
      <c r="AF18" s="647"/>
      <c r="AG18" s="647"/>
      <c r="AH18" s="647"/>
      <c r="AI18" s="647"/>
      <c r="AJ18" s="647"/>
      <c r="AK18" s="647"/>
      <c r="AL18" s="611">
        <v>0.2</v>
      </c>
      <c r="AM18" s="612"/>
      <c r="AN18" s="612"/>
      <c r="AO18" s="648"/>
      <c r="AP18" s="605" t="s">
        <v>268</v>
      </c>
      <c r="AQ18" s="606"/>
      <c r="AR18" s="606"/>
      <c r="AS18" s="606"/>
      <c r="AT18" s="606"/>
      <c r="AU18" s="606"/>
      <c r="AV18" s="606"/>
      <c r="AW18" s="606"/>
      <c r="AX18" s="606"/>
      <c r="AY18" s="606"/>
      <c r="AZ18" s="606"/>
      <c r="BA18" s="606"/>
      <c r="BB18" s="606"/>
      <c r="BC18" s="606"/>
      <c r="BD18" s="606"/>
      <c r="BE18" s="606"/>
      <c r="BF18" s="607"/>
      <c r="BG18" s="608" t="s">
        <v>243</v>
      </c>
      <c r="BH18" s="609"/>
      <c r="BI18" s="609"/>
      <c r="BJ18" s="609"/>
      <c r="BK18" s="609"/>
      <c r="BL18" s="609"/>
      <c r="BM18" s="609"/>
      <c r="BN18" s="610"/>
      <c r="BO18" s="646" t="s">
        <v>127</v>
      </c>
      <c r="BP18" s="646"/>
      <c r="BQ18" s="646"/>
      <c r="BR18" s="646"/>
      <c r="BS18" s="647" t="s">
        <v>127</v>
      </c>
      <c r="BT18" s="647"/>
      <c r="BU18" s="647"/>
      <c r="BV18" s="647"/>
      <c r="BW18" s="647"/>
      <c r="BX18" s="647"/>
      <c r="BY18" s="647"/>
      <c r="BZ18" s="647"/>
      <c r="CA18" s="647"/>
      <c r="CB18" s="687"/>
      <c r="CD18" s="605" t="s">
        <v>269</v>
      </c>
      <c r="CE18" s="606"/>
      <c r="CF18" s="606"/>
      <c r="CG18" s="606"/>
      <c r="CH18" s="606"/>
      <c r="CI18" s="606"/>
      <c r="CJ18" s="606"/>
      <c r="CK18" s="606"/>
      <c r="CL18" s="606"/>
      <c r="CM18" s="606"/>
      <c r="CN18" s="606"/>
      <c r="CO18" s="606"/>
      <c r="CP18" s="606"/>
      <c r="CQ18" s="607"/>
      <c r="CR18" s="608" t="s">
        <v>243</v>
      </c>
      <c r="CS18" s="609"/>
      <c r="CT18" s="609"/>
      <c r="CU18" s="609"/>
      <c r="CV18" s="609"/>
      <c r="CW18" s="609"/>
      <c r="CX18" s="609"/>
      <c r="CY18" s="610"/>
      <c r="CZ18" s="646" t="s">
        <v>127</v>
      </c>
      <c r="DA18" s="646"/>
      <c r="DB18" s="646"/>
      <c r="DC18" s="646"/>
      <c r="DD18" s="614" t="s">
        <v>231</v>
      </c>
      <c r="DE18" s="609"/>
      <c r="DF18" s="609"/>
      <c r="DG18" s="609"/>
      <c r="DH18" s="609"/>
      <c r="DI18" s="609"/>
      <c r="DJ18" s="609"/>
      <c r="DK18" s="609"/>
      <c r="DL18" s="609"/>
      <c r="DM18" s="609"/>
      <c r="DN18" s="609"/>
      <c r="DO18" s="609"/>
      <c r="DP18" s="610"/>
      <c r="DQ18" s="614" t="s">
        <v>127</v>
      </c>
      <c r="DR18" s="609"/>
      <c r="DS18" s="609"/>
      <c r="DT18" s="609"/>
      <c r="DU18" s="609"/>
      <c r="DV18" s="609"/>
      <c r="DW18" s="609"/>
      <c r="DX18" s="609"/>
      <c r="DY18" s="609"/>
      <c r="DZ18" s="609"/>
      <c r="EA18" s="609"/>
      <c r="EB18" s="609"/>
      <c r="EC18" s="645"/>
    </row>
    <row r="19" spans="2:133" ht="11.25" customHeight="1" x14ac:dyDescent="0.15">
      <c r="B19" s="605" t="s">
        <v>270</v>
      </c>
      <c r="C19" s="606"/>
      <c r="D19" s="606"/>
      <c r="E19" s="606"/>
      <c r="F19" s="606"/>
      <c r="G19" s="606"/>
      <c r="H19" s="606"/>
      <c r="I19" s="606"/>
      <c r="J19" s="606"/>
      <c r="K19" s="606"/>
      <c r="L19" s="606"/>
      <c r="M19" s="606"/>
      <c r="N19" s="606"/>
      <c r="O19" s="606"/>
      <c r="P19" s="606"/>
      <c r="Q19" s="607"/>
      <c r="R19" s="608">
        <v>21377</v>
      </c>
      <c r="S19" s="609"/>
      <c r="T19" s="609"/>
      <c r="U19" s="609"/>
      <c r="V19" s="609"/>
      <c r="W19" s="609"/>
      <c r="X19" s="609"/>
      <c r="Y19" s="610"/>
      <c r="Z19" s="646">
        <v>0.1</v>
      </c>
      <c r="AA19" s="646"/>
      <c r="AB19" s="646"/>
      <c r="AC19" s="646"/>
      <c r="AD19" s="647">
        <v>21377</v>
      </c>
      <c r="AE19" s="647"/>
      <c r="AF19" s="647"/>
      <c r="AG19" s="647"/>
      <c r="AH19" s="647"/>
      <c r="AI19" s="647"/>
      <c r="AJ19" s="647"/>
      <c r="AK19" s="647"/>
      <c r="AL19" s="611">
        <v>0.2</v>
      </c>
      <c r="AM19" s="612"/>
      <c r="AN19" s="612"/>
      <c r="AO19" s="648"/>
      <c r="AP19" s="605" t="s">
        <v>271</v>
      </c>
      <c r="AQ19" s="606"/>
      <c r="AR19" s="606"/>
      <c r="AS19" s="606"/>
      <c r="AT19" s="606"/>
      <c r="AU19" s="606"/>
      <c r="AV19" s="606"/>
      <c r="AW19" s="606"/>
      <c r="AX19" s="606"/>
      <c r="AY19" s="606"/>
      <c r="AZ19" s="606"/>
      <c r="BA19" s="606"/>
      <c r="BB19" s="606"/>
      <c r="BC19" s="606"/>
      <c r="BD19" s="606"/>
      <c r="BE19" s="606"/>
      <c r="BF19" s="607"/>
      <c r="BG19" s="608" t="s">
        <v>243</v>
      </c>
      <c r="BH19" s="609"/>
      <c r="BI19" s="609"/>
      <c r="BJ19" s="609"/>
      <c r="BK19" s="609"/>
      <c r="BL19" s="609"/>
      <c r="BM19" s="609"/>
      <c r="BN19" s="610"/>
      <c r="BO19" s="646" t="s">
        <v>135</v>
      </c>
      <c r="BP19" s="646"/>
      <c r="BQ19" s="646"/>
      <c r="BR19" s="646"/>
      <c r="BS19" s="647" t="s">
        <v>127</v>
      </c>
      <c r="BT19" s="647"/>
      <c r="BU19" s="647"/>
      <c r="BV19" s="647"/>
      <c r="BW19" s="647"/>
      <c r="BX19" s="647"/>
      <c r="BY19" s="647"/>
      <c r="BZ19" s="647"/>
      <c r="CA19" s="647"/>
      <c r="CB19" s="687"/>
      <c r="CD19" s="605" t="s">
        <v>272</v>
      </c>
      <c r="CE19" s="606"/>
      <c r="CF19" s="606"/>
      <c r="CG19" s="606"/>
      <c r="CH19" s="606"/>
      <c r="CI19" s="606"/>
      <c r="CJ19" s="606"/>
      <c r="CK19" s="606"/>
      <c r="CL19" s="606"/>
      <c r="CM19" s="606"/>
      <c r="CN19" s="606"/>
      <c r="CO19" s="606"/>
      <c r="CP19" s="606"/>
      <c r="CQ19" s="607"/>
      <c r="CR19" s="608" t="s">
        <v>231</v>
      </c>
      <c r="CS19" s="609"/>
      <c r="CT19" s="609"/>
      <c r="CU19" s="609"/>
      <c r="CV19" s="609"/>
      <c r="CW19" s="609"/>
      <c r="CX19" s="609"/>
      <c r="CY19" s="610"/>
      <c r="CZ19" s="646" t="s">
        <v>243</v>
      </c>
      <c r="DA19" s="646"/>
      <c r="DB19" s="646"/>
      <c r="DC19" s="646"/>
      <c r="DD19" s="614" t="s">
        <v>243</v>
      </c>
      <c r="DE19" s="609"/>
      <c r="DF19" s="609"/>
      <c r="DG19" s="609"/>
      <c r="DH19" s="609"/>
      <c r="DI19" s="609"/>
      <c r="DJ19" s="609"/>
      <c r="DK19" s="609"/>
      <c r="DL19" s="609"/>
      <c r="DM19" s="609"/>
      <c r="DN19" s="609"/>
      <c r="DO19" s="609"/>
      <c r="DP19" s="610"/>
      <c r="DQ19" s="614" t="s">
        <v>243</v>
      </c>
      <c r="DR19" s="609"/>
      <c r="DS19" s="609"/>
      <c r="DT19" s="609"/>
      <c r="DU19" s="609"/>
      <c r="DV19" s="609"/>
      <c r="DW19" s="609"/>
      <c r="DX19" s="609"/>
      <c r="DY19" s="609"/>
      <c r="DZ19" s="609"/>
      <c r="EA19" s="609"/>
      <c r="EB19" s="609"/>
      <c r="EC19" s="645"/>
    </row>
    <row r="20" spans="2:133" ht="11.25" customHeight="1" x14ac:dyDescent="0.15">
      <c r="B20" s="675" t="s">
        <v>273</v>
      </c>
      <c r="C20" s="676"/>
      <c r="D20" s="676"/>
      <c r="E20" s="676"/>
      <c r="F20" s="676"/>
      <c r="G20" s="676"/>
      <c r="H20" s="676"/>
      <c r="I20" s="676"/>
      <c r="J20" s="676"/>
      <c r="K20" s="676"/>
      <c r="L20" s="676"/>
      <c r="M20" s="676"/>
      <c r="N20" s="676"/>
      <c r="O20" s="676"/>
      <c r="P20" s="676"/>
      <c r="Q20" s="677"/>
      <c r="R20" s="608">
        <v>35</v>
      </c>
      <c r="S20" s="609"/>
      <c r="T20" s="609"/>
      <c r="U20" s="609"/>
      <c r="V20" s="609"/>
      <c r="W20" s="609"/>
      <c r="X20" s="609"/>
      <c r="Y20" s="610"/>
      <c r="Z20" s="646">
        <v>0</v>
      </c>
      <c r="AA20" s="646"/>
      <c r="AB20" s="646"/>
      <c r="AC20" s="646"/>
      <c r="AD20" s="647">
        <v>35</v>
      </c>
      <c r="AE20" s="647"/>
      <c r="AF20" s="647"/>
      <c r="AG20" s="647"/>
      <c r="AH20" s="647"/>
      <c r="AI20" s="647"/>
      <c r="AJ20" s="647"/>
      <c r="AK20" s="647"/>
      <c r="AL20" s="611">
        <v>0</v>
      </c>
      <c r="AM20" s="612"/>
      <c r="AN20" s="612"/>
      <c r="AO20" s="648"/>
      <c r="AP20" s="605" t="s">
        <v>274</v>
      </c>
      <c r="AQ20" s="606"/>
      <c r="AR20" s="606"/>
      <c r="AS20" s="606"/>
      <c r="AT20" s="606"/>
      <c r="AU20" s="606"/>
      <c r="AV20" s="606"/>
      <c r="AW20" s="606"/>
      <c r="AX20" s="606"/>
      <c r="AY20" s="606"/>
      <c r="AZ20" s="606"/>
      <c r="BA20" s="606"/>
      <c r="BB20" s="606"/>
      <c r="BC20" s="606"/>
      <c r="BD20" s="606"/>
      <c r="BE20" s="606"/>
      <c r="BF20" s="607"/>
      <c r="BG20" s="608" t="s">
        <v>127</v>
      </c>
      <c r="BH20" s="609"/>
      <c r="BI20" s="609"/>
      <c r="BJ20" s="609"/>
      <c r="BK20" s="609"/>
      <c r="BL20" s="609"/>
      <c r="BM20" s="609"/>
      <c r="BN20" s="610"/>
      <c r="BO20" s="646" t="s">
        <v>243</v>
      </c>
      <c r="BP20" s="646"/>
      <c r="BQ20" s="646"/>
      <c r="BR20" s="646"/>
      <c r="BS20" s="647" t="s">
        <v>243</v>
      </c>
      <c r="BT20" s="647"/>
      <c r="BU20" s="647"/>
      <c r="BV20" s="647"/>
      <c r="BW20" s="647"/>
      <c r="BX20" s="647"/>
      <c r="BY20" s="647"/>
      <c r="BZ20" s="647"/>
      <c r="CA20" s="647"/>
      <c r="CB20" s="687"/>
      <c r="CD20" s="605" t="s">
        <v>275</v>
      </c>
      <c r="CE20" s="606"/>
      <c r="CF20" s="606"/>
      <c r="CG20" s="606"/>
      <c r="CH20" s="606"/>
      <c r="CI20" s="606"/>
      <c r="CJ20" s="606"/>
      <c r="CK20" s="606"/>
      <c r="CL20" s="606"/>
      <c r="CM20" s="606"/>
      <c r="CN20" s="606"/>
      <c r="CO20" s="606"/>
      <c r="CP20" s="606"/>
      <c r="CQ20" s="607"/>
      <c r="CR20" s="608">
        <v>32271128</v>
      </c>
      <c r="CS20" s="609"/>
      <c r="CT20" s="609"/>
      <c r="CU20" s="609"/>
      <c r="CV20" s="609"/>
      <c r="CW20" s="609"/>
      <c r="CX20" s="609"/>
      <c r="CY20" s="610"/>
      <c r="CZ20" s="646">
        <v>100</v>
      </c>
      <c r="DA20" s="646"/>
      <c r="DB20" s="646"/>
      <c r="DC20" s="646"/>
      <c r="DD20" s="614">
        <v>3388939</v>
      </c>
      <c r="DE20" s="609"/>
      <c r="DF20" s="609"/>
      <c r="DG20" s="609"/>
      <c r="DH20" s="609"/>
      <c r="DI20" s="609"/>
      <c r="DJ20" s="609"/>
      <c r="DK20" s="609"/>
      <c r="DL20" s="609"/>
      <c r="DM20" s="609"/>
      <c r="DN20" s="609"/>
      <c r="DO20" s="609"/>
      <c r="DP20" s="610"/>
      <c r="DQ20" s="614">
        <v>12539837</v>
      </c>
      <c r="DR20" s="609"/>
      <c r="DS20" s="609"/>
      <c r="DT20" s="609"/>
      <c r="DU20" s="609"/>
      <c r="DV20" s="609"/>
      <c r="DW20" s="609"/>
      <c r="DX20" s="609"/>
      <c r="DY20" s="609"/>
      <c r="DZ20" s="609"/>
      <c r="EA20" s="609"/>
      <c r="EB20" s="609"/>
      <c r="EC20" s="645"/>
    </row>
    <row r="21" spans="2:133" ht="11.25" customHeight="1" x14ac:dyDescent="0.15">
      <c r="B21" s="605" t="s">
        <v>276</v>
      </c>
      <c r="C21" s="606"/>
      <c r="D21" s="606"/>
      <c r="E21" s="606"/>
      <c r="F21" s="606"/>
      <c r="G21" s="606"/>
      <c r="H21" s="606"/>
      <c r="I21" s="606"/>
      <c r="J21" s="606"/>
      <c r="K21" s="606"/>
      <c r="L21" s="606"/>
      <c r="M21" s="606"/>
      <c r="N21" s="606"/>
      <c r="O21" s="606"/>
      <c r="P21" s="606"/>
      <c r="Q21" s="607"/>
      <c r="R21" s="608">
        <v>6788036</v>
      </c>
      <c r="S21" s="609"/>
      <c r="T21" s="609"/>
      <c r="U21" s="609"/>
      <c r="V21" s="609"/>
      <c r="W21" s="609"/>
      <c r="X21" s="609"/>
      <c r="Y21" s="610"/>
      <c r="Z21" s="646">
        <v>20.5</v>
      </c>
      <c r="AA21" s="646"/>
      <c r="AB21" s="646"/>
      <c r="AC21" s="646"/>
      <c r="AD21" s="647">
        <v>6085761</v>
      </c>
      <c r="AE21" s="647"/>
      <c r="AF21" s="647"/>
      <c r="AG21" s="647"/>
      <c r="AH21" s="647"/>
      <c r="AI21" s="647"/>
      <c r="AJ21" s="647"/>
      <c r="AK21" s="647"/>
      <c r="AL21" s="611">
        <v>54.8</v>
      </c>
      <c r="AM21" s="612"/>
      <c r="AN21" s="612"/>
      <c r="AO21" s="648"/>
      <c r="AP21" s="605" t="s">
        <v>277</v>
      </c>
      <c r="AQ21" s="685"/>
      <c r="AR21" s="685"/>
      <c r="AS21" s="685"/>
      <c r="AT21" s="685"/>
      <c r="AU21" s="685"/>
      <c r="AV21" s="685"/>
      <c r="AW21" s="685"/>
      <c r="AX21" s="685"/>
      <c r="AY21" s="685"/>
      <c r="AZ21" s="685"/>
      <c r="BA21" s="685"/>
      <c r="BB21" s="685"/>
      <c r="BC21" s="685"/>
      <c r="BD21" s="685"/>
      <c r="BE21" s="685"/>
      <c r="BF21" s="686"/>
      <c r="BG21" s="608" t="s">
        <v>127</v>
      </c>
      <c r="BH21" s="609"/>
      <c r="BI21" s="609"/>
      <c r="BJ21" s="609"/>
      <c r="BK21" s="609"/>
      <c r="BL21" s="609"/>
      <c r="BM21" s="609"/>
      <c r="BN21" s="610"/>
      <c r="BO21" s="646" t="s">
        <v>243</v>
      </c>
      <c r="BP21" s="646"/>
      <c r="BQ21" s="646"/>
      <c r="BR21" s="646"/>
      <c r="BS21" s="647" t="s">
        <v>243</v>
      </c>
      <c r="BT21" s="647"/>
      <c r="BU21" s="647"/>
      <c r="BV21" s="647"/>
      <c r="BW21" s="647"/>
      <c r="BX21" s="647"/>
      <c r="BY21" s="647"/>
      <c r="BZ21" s="647"/>
      <c r="CA21" s="647"/>
      <c r="CB21" s="687"/>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15">
      <c r="B22" s="605" t="s">
        <v>278</v>
      </c>
      <c r="C22" s="606"/>
      <c r="D22" s="606"/>
      <c r="E22" s="606"/>
      <c r="F22" s="606"/>
      <c r="G22" s="606"/>
      <c r="H22" s="606"/>
      <c r="I22" s="606"/>
      <c r="J22" s="606"/>
      <c r="K22" s="606"/>
      <c r="L22" s="606"/>
      <c r="M22" s="606"/>
      <c r="N22" s="606"/>
      <c r="O22" s="606"/>
      <c r="P22" s="606"/>
      <c r="Q22" s="607"/>
      <c r="R22" s="608">
        <v>6085761</v>
      </c>
      <c r="S22" s="609"/>
      <c r="T22" s="609"/>
      <c r="U22" s="609"/>
      <c r="V22" s="609"/>
      <c r="W22" s="609"/>
      <c r="X22" s="609"/>
      <c r="Y22" s="610"/>
      <c r="Z22" s="646">
        <v>18.3</v>
      </c>
      <c r="AA22" s="646"/>
      <c r="AB22" s="646"/>
      <c r="AC22" s="646"/>
      <c r="AD22" s="647">
        <v>6085761</v>
      </c>
      <c r="AE22" s="647"/>
      <c r="AF22" s="647"/>
      <c r="AG22" s="647"/>
      <c r="AH22" s="647"/>
      <c r="AI22" s="647"/>
      <c r="AJ22" s="647"/>
      <c r="AK22" s="647"/>
      <c r="AL22" s="611">
        <v>54.8</v>
      </c>
      <c r="AM22" s="612"/>
      <c r="AN22" s="612"/>
      <c r="AO22" s="648"/>
      <c r="AP22" s="605" t="s">
        <v>279</v>
      </c>
      <c r="AQ22" s="685"/>
      <c r="AR22" s="685"/>
      <c r="AS22" s="685"/>
      <c r="AT22" s="685"/>
      <c r="AU22" s="685"/>
      <c r="AV22" s="685"/>
      <c r="AW22" s="685"/>
      <c r="AX22" s="685"/>
      <c r="AY22" s="685"/>
      <c r="AZ22" s="685"/>
      <c r="BA22" s="685"/>
      <c r="BB22" s="685"/>
      <c r="BC22" s="685"/>
      <c r="BD22" s="685"/>
      <c r="BE22" s="685"/>
      <c r="BF22" s="686"/>
      <c r="BG22" s="608" t="s">
        <v>127</v>
      </c>
      <c r="BH22" s="609"/>
      <c r="BI22" s="609"/>
      <c r="BJ22" s="609"/>
      <c r="BK22" s="609"/>
      <c r="BL22" s="609"/>
      <c r="BM22" s="609"/>
      <c r="BN22" s="610"/>
      <c r="BO22" s="646" t="s">
        <v>127</v>
      </c>
      <c r="BP22" s="646"/>
      <c r="BQ22" s="646"/>
      <c r="BR22" s="646"/>
      <c r="BS22" s="647" t="s">
        <v>127</v>
      </c>
      <c r="BT22" s="647"/>
      <c r="BU22" s="647"/>
      <c r="BV22" s="647"/>
      <c r="BW22" s="647"/>
      <c r="BX22" s="647"/>
      <c r="BY22" s="647"/>
      <c r="BZ22" s="647"/>
      <c r="CA22" s="647"/>
      <c r="CB22" s="687"/>
      <c r="CD22" s="660" t="s">
        <v>280</v>
      </c>
      <c r="CE22" s="661"/>
      <c r="CF22" s="661"/>
      <c r="CG22" s="661"/>
      <c r="CH22" s="661"/>
      <c r="CI22" s="661"/>
      <c r="CJ22" s="661"/>
      <c r="CK22" s="661"/>
      <c r="CL22" s="661"/>
      <c r="CM22" s="661"/>
      <c r="CN22" s="661"/>
      <c r="CO22" s="661"/>
      <c r="CP22" s="661"/>
      <c r="CQ22" s="661"/>
      <c r="CR22" s="661"/>
      <c r="CS22" s="661"/>
      <c r="CT22" s="661"/>
      <c r="CU22" s="661"/>
      <c r="CV22" s="661"/>
      <c r="CW22" s="661"/>
      <c r="CX22" s="661"/>
      <c r="CY22" s="661"/>
      <c r="CZ22" s="661"/>
      <c r="DA22" s="661"/>
      <c r="DB22" s="661"/>
      <c r="DC22" s="661"/>
      <c r="DD22" s="661"/>
      <c r="DE22" s="661"/>
      <c r="DF22" s="661"/>
      <c r="DG22" s="661"/>
      <c r="DH22" s="661"/>
      <c r="DI22" s="661"/>
      <c r="DJ22" s="661"/>
      <c r="DK22" s="661"/>
      <c r="DL22" s="661"/>
      <c r="DM22" s="661"/>
      <c r="DN22" s="661"/>
      <c r="DO22" s="661"/>
      <c r="DP22" s="661"/>
      <c r="DQ22" s="661"/>
      <c r="DR22" s="661"/>
      <c r="DS22" s="661"/>
      <c r="DT22" s="661"/>
      <c r="DU22" s="661"/>
      <c r="DV22" s="661"/>
      <c r="DW22" s="661"/>
      <c r="DX22" s="661"/>
      <c r="DY22" s="661"/>
      <c r="DZ22" s="661"/>
      <c r="EA22" s="661"/>
      <c r="EB22" s="661"/>
      <c r="EC22" s="662"/>
    </row>
    <row r="23" spans="2:133" ht="11.25" customHeight="1" x14ac:dyDescent="0.15">
      <c r="B23" s="605" t="s">
        <v>281</v>
      </c>
      <c r="C23" s="606"/>
      <c r="D23" s="606"/>
      <c r="E23" s="606"/>
      <c r="F23" s="606"/>
      <c r="G23" s="606"/>
      <c r="H23" s="606"/>
      <c r="I23" s="606"/>
      <c r="J23" s="606"/>
      <c r="K23" s="606"/>
      <c r="L23" s="606"/>
      <c r="M23" s="606"/>
      <c r="N23" s="606"/>
      <c r="O23" s="606"/>
      <c r="P23" s="606"/>
      <c r="Q23" s="607"/>
      <c r="R23" s="608">
        <v>702275</v>
      </c>
      <c r="S23" s="609"/>
      <c r="T23" s="609"/>
      <c r="U23" s="609"/>
      <c r="V23" s="609"/>
      <c r="W23" s="609"/>
      <c r="X23" s="609"/>
      <c r="Y23" s="610"/>
      <c r="Z23" s="646">
        <v>2.1</v>
      </c>
      <c r="AA23" s="646"/>
      <c r="AB23" s="646"/>
      <c r="AC23" s="646"/>
      <c r="AD23" s="647" t="s">
        <v>243</v>
      </c>
      <c r="AE23" s="647"/>
      <c r="AF23" s="647"/>
      <c r="AG23" s="647"/>
      <c r="AH23" s="647"/>
      <c r="AI23" s="647"/>
      <c r="AJ23" s="647"/>
      <c r="AK23" s="647"/>
      <c r="AL23" s="611" t="s">
        <v>127</v>
      </c>
      <c r="AM23" s="612"/>
      <c r="AN23" s="612"/>
      <c r="AO23" s="648"/>
      <c r="AP23" s="605" t="s">
        <v>282</v>
      </c>
      <c r="AQ23" s="685"/>
      <c r="AR23" s="685"/>
      <c r="AS23" s="685"/>
      <c r="AT23" s="685"/>
      <c r="AU23" s="685"/>
      <c r="AV23" s="685"/>
      <c r="AW23" s="685"/>
      <c r="AX23" s="685"/>
      <c r="AY23" s="685"/>
      <c r="AZ23" s="685"/>
      <c r="BA23" s="685"/>
      <c r="BB23" s="685"/>
      <c r="BC23" s="685"/>
      <c r="BD23" s="685"/>
      <c r="BE23" s="685"/>
      <c r="BF23" s="686"/>
      <c r="BG23" s="608" t="s">
        <v>243</v>
      </c>
      <c r="BH23" s="609"/>
      <c r="BI23" s="609"/>
      <c r="BJ23" s="609"/>
      <c r="BK23" s="609"/>
      <c r="BL23" s="609"/>
      <c r="BM23" s="609"/>
      <c r="BN23" s="610"/>
      <c r="BO23" s="646" t="s">
        <v>127</v>
      </c>
      <c r="BP23" s="646"/>
      <c r="BQ23" s="646"/>
      <c r="BR23" s="646"/>
      <c r="BS23" s="647" t="s">
        <v>243</v>
      </c>
      <c r="BT23" s="647"/>
      <c r="BU23" s="647"/>
      <c r="BV23" s="647"/>
      <c r="BW23" s="647"/>
      <c r="BX23" s="647"/>
      <c r="BY23" s="647"/>
      <c r="BZ23" s="647"/>
      <c r="CA23" s="647"/>
      <c r="CB23" s="687"/>
      <c r="CD23" s="660" t="s">
        <v>220</v>
      </c>
      <c r="CE23" s="661"/>
      <c r="CF23" s="661"/>
      <c r="CG23" s="661"/>
      <c r="CH23" s="661"/>
      <c r="CI23" s="661"/>
      <c r="CJ23" s="661"/>
      <c r="CK23" s="661"/>
      <c r="CL23" s="661"/>
      <c r="CM23" s="661"/>
      <c r="CN23" s="661"/>
      <c r="CO23" s="661"/>
      <c r="CP23" s="661"/>
      <c r="CQ23" s="662"/>
      <c r="CR23" s="660" t="s">
        <v>283</v>
      </c>
      <c r="CS23" s="661"/>
      <c r="CT23" s="661"/>
      <c r="CU23" s="661"/>
      <c r="CV23" s="661"/>
      <c r="CW23" s="661"/>
      <c r="CX23" s="661"/>
      <c r="CY23" s="662"/>
      <c r="CZ23" s="660" t="s">
        <v>284</v>
      </c>
      <c r="DA23" s="661"/>
      <c r="DB23" s="661"/>
      <c r="DC23" s="662"/>
      <c r="DD23" s="660" t="s">
        <v>285</v>
      </c>
      <c r="DE23" s="661"/>
      <c r="DF23" s="661"/>
      <c r="DG23" s="661"/>
      <c r="DH23" s="661"/>
      <c r="DI23" s="661"/>
      <c r="DJ23" s="661"/>
      <c r="DK23" s="662"/>
      <c r="DL23" s="698" t="s">
        <v>286</v>
      </c>
      <c r="DM23" s="699"/>
      <c r="DN23" s="699"/>
      <c r="DO23" s="699"/>
      <c r="DP23" s="699"/>
      <c r="DQ23" s="699"/>
      <c r="DR23" s="699"/>
      <c r="DS23" s="699"/>
      <c r="DT23" s="699"/>
      <c r="DU23" s="699"/>
      <c r="DV23" s="700"/>
      <c r="DW23" s="660" t="s">
        <v>287</v>
      </c>
      <c r="DX23" s="661"/>
      <c r="DY23" s="661"/>
      <c r="DZ23" s="661"/>
      <c r="EA23" s="661"/>
      <c r="EB23" s="661"/>
      <c r="EC23" s="662"/>
    </row>
    <row r="24" spans="2:133" ht="11.25" customHeight="1" x14ac:dyDescent="0.15">
      <c r="B24" s="605" t="s">
        <v>288</v>
      </c>
      <c r="C24" s="606"/>
      <c r="D24" s="606"/>
      <c r="E24" s="606"/>
      <c r="F24" s="606"/>
      <c r="G24" s="606"/>
      <c r="H24" s="606"/>
      <c r="I24" s="606"/>
      <c r="J24" s="606"/>
      <c r="K24" s="606"/>
      <c r="L24" s="606"/>
      <c r="M24" s="606"/>
      <c r="N24" s="606"/>
      <c r="O24" s="606"/>
      <c r="P24" s="606"/>
      <c r="Q24" s="607"/>
      <c r="R24" s="608" t="s">
        <v>243</v>
      </c>
      <c r="S24" s="609"/>
      <c r="T24" s="609"/>
      <c r="U24" s="609"/>
      <c r="V24" s="609"/>
      <c r="W24" s="609"/>
      <c r="X24" s="609"/>
      <c r="Y24" s="610"/>
      <c r="Z24" s="646" t="s">
        <v>127</v>
      </c>
      <c r="AA24" s="646"/>
      <c r="AB24" s="646"/>
      <c r="AC24" s="646"/>
      <c r="AD24" s="647" t="s">
        <v>127</v>
      </c>
      <c r="AE24" s="647"/>
      <c r="AF24" s="647"/>
      <c r="AG24" s="647"/>
      <c r="AH24" s="647"/>
      <c r="AI24" s="647"/>
      <c r="AJ24" s="647"/>
      <c r="AK24" s="647"/>
      <c r="AL24" s="611" t="s">
        <v>127</v>
      </c>
      <c r="AM24" s="612"/>
      <c r="AN24" s="612"/>
      <c r="AO24" s="648"/>
      <c r="AP24" s="605" t="s">
        <v>289</v>
      </c>
      <c r="AQ24" s="685"/>
      <c r="AR24" s="685"/>
      <c r="AS24" s="685"/>
      <c r="AT24" s="685"/>
      <c r="AU24" s="685"/>
      <c r="AV24" s="685"/>
      <c r="AW24" s="685"/>
      <c r="AX24" s="685"/>
      <c r="AY24" s="685"/>
      <c r="AZ24" s="685"/>
      <c r="BA24" s="685"/>
      <c r="BB24" s="685"/>
      <c r="BC24" s="685"/>
      <c r="BD24" s="685"/>
      <c r="BE24" s="685"/>
      <c r="BF24" s="686"/>
      <c r="BG24" s="608" t="s">
        <v>243</v>
      </c>
      <c r="BH24" s="609"/>
      <c r="BI24" s="609"/>
      <c r="BJ24" s="609"/>
      <c r="BK24" s="609"/>
      <c r="BL24" s="609"/>
      <c r="BM24" s="609"/>
      <c r="BN24" s="610"/>
      <c r="BO24" s="646" t="s">
        <v>243</v>
      </c>
      <c r="BP24" s="646"/>
      <c r="BQ24" s="646"/>
      <c r="BR24" s="646"/>
      <c r="BS24" s="647" t="s">
        <v>127</v>
      </c>
      <c r="BT24" s="647"/>
      <c r="BU24" s="647"/>
      <c r="BV24" s="647"/>
      <c r="BW24" s="647"/>
      <c r="BX24" s="647"/>
      <c r="BY24" s="647"/>
      <c r="BZ24" s="647"/>
      <c r="CA24" s="647"/>
      <c r="CB24" s="687"/>
      <c r="CD24" s="666" t="s">
        <v>290</v>
      </c>
      <c r="CE24" s="667"/>
      <c r="CF24" s="667"/>
      <c r="CG24" s="667"/>
      <c r="CH24" s="667"/>
      <c r="CI24" s="667"/>
      <c r="CJ24" s="667"/>
      <c r="CK24" s="667"/>
      <c r="CL24" s="667"/>
      <c r="CM24" s="667"/>
      <c r="CN24" s="667"/>
      <c r="CO24" s="667"/>
      <c r="CP24" s="667"/>
      <c r="CQ24" s="668"/>
      <c r="CR24" s="663">
        <v>10389635</v>
      </c>
      <c r="CS24" s="664"/>
      <c r="CT24" s="664"/>
      <c r="CU24" s="664"/>
      <c r="CV24" s="664"/>
      <c r="CW24" s="664"/>
      <c r="CX24" s="664"/>
      <c r="CY24" s="689"/>
      <c r="CZ24" s="690">
        <v>32.200000000000003</v>
      </c>
      <c r="DA24" s="672"/>
      <c r="DB24" s="672"/>
      <c r="DC24" s="692"/>
      <c r="DD24" s="688">
        <v>6483561</v>
      </c>
      <c r="DE24" s="664"/>
      <c r="DF24" s="664"/>
      <c r="DG24" s="664"/>
      <c r="DH24" s="664"/>
      <c r="DI24" s="664"/>
      <c r="DJ24" s="664"/>
      <c r="DK24" s="689"/>
      <c r="DL24" s="688">
        <v>6433669</v>
      </c>
      <c r="DM24" s="664"/>
      <c r="DN24" s="664"/>
      <c r="DO24" s="664"/>
      <c r="DP24" s="664"/>
      <c r="DQ24" s="664"/>
      <c r="DR24" s="664"/>
      <c r="DS24" s="664"/>
      <c r="DT24" s="664"/>
      <c r="DU24" s="664"/>
      <c r="DV24" s="689"/>
      <c r="DW24" s="690">
        <v>57.3</v>
      </c>
      <c r="DX24" s="672"/>
      <c r="DY24" s="672"/>
      <c r="DZ24" s="672"/>
      <c r="EA24" s="672"/>
      <c r="EB24" s="672"/>
      <c r="EC24" s="691"/>
    </row>
    <row r="25" spans="2:133" ht="11.25" customHeight="1" x14ac:dyDescent="0.15">
      <c r="B25" s="605" t="s">
        <v>291</v>
      </c>
      <c r="C25" s="606"/>
      <c r="D25" s="606"/>
      <c r="E25" s="606"/>
      <c r="F25" s="606"/>
      <c r="G25" s="606"/>
      <c r="H25" s="606"/>
      <c r="I25" s="606"/>
      <c r="J25" s="606"/>
      <c r="K25" s="606"/>
      <c r="L25" s="606"/>
      <c r="M25" s="606"/>
      <c r="N25" s="606"/>
      <c r="O25" s="606"/>
      <c r="P25" s="606"/>
      <c r="Q25" s="607"/>
      <c r="R25" s="608">
        <v>11767686</v>
      </c>
      <c r="S25" s="609"/>
      <c r="T25" s="609"/>
      <c r="U25" s="609"/>
      <c r="V25" s="609"/>
      <c r="W25" s="609"/>
      <c r="X25" s="609"/>
      <c r="Y25" s="610"/>
      <c r="Z25" s="646">
        <v>35.5</v>
      </c>
      <c r="AA25" s="646"/>
      <c r="AB25" s="646"/>
      <c r="AC25" s="646"/>
      <c r="AD25" s="647">
        <v>11065411</v>
      </c>
      <c r="AE25" s="647"/>
      <c r="AF25" s="647"/>
      <c r="AG25" s="647"/>
      <c r="AH25" s="647"/>
      <c r="AI25" s="647"/>
      <c r="AJ25" s="647"/>
      <c r="AK25" s="647"/>
      <c r="AL25" s="611">
        <v>99.7</v>
      </c>
      <c r="AM25" s="612"/>
      <c r="AN25" s="612"/>
      <c r="AO25" s="648"/>
      <c r="AP25" s="605" t="s">
        <v>292</v>
      </c>
      <c r="AQ25" s="685"/>
      <c r="AR25" s="685"/>
      <c r="AS25" s="685"/>
      <c r="AT25" s="685"/>
      <c r="AU25" s="685"/>
      <c r="AV25" s="685"/>
      <c r="AW25" s="685"/>
      <c r="AX25" s="685"/>
      <c r="AY25" s="685"/>
      <c r="AZ25" s="685"/>
      <c r="BA25" s="685"/>
      <c r="BB25" s="685"/>
      <c r="BC25" s="685"/>
      <c r="BD25" s="685"/>
      <c r="BE25" s="685"/>
      <c r="BF25" s="686"/>
      <c r="BG25" s="608" t="s">
        <v>127</v>
      </c>
      <c r="BH25" s="609"/>
      <c r="BI25" s="609"/>
      <c r="BJ25" s="609"/>
      <c r="BK25" s="609"/>
      <c r="BL25" s="609"/>
      <c r="BM25" s="609"/>
      <c r="BN25" s="610"/>
      <c r="BO25" s="646" t="s">
        <v>127</v>
      </c>
      <c r="BP25" s="646"/>
      <c r="BQ25" s="646"/>
      <c r="BR25" s="646"/>
      <c r="BS25" s="647" t="s">
        <v>127</v>
      </c>
      <c r="BT25" s="647"/>
      <c r="BU25" s="647"/>
      <c r="BV25" s="647"/>
      <c r="BW25" s="647"/>
      <c r="BX25" s="647"/>
      <c r="BY25" s="647"/>
      <c r="BZ25" s="647"/>
      <c r="CA25" s="647"/>
      <c r="CB25" s="687"/>
      <c r="CD25" s="605" t="s">
        <v>293</v>
      </c>
      <c r="CE25" s="606"/>
      <c r="CF25" s="606"/>
      <c r="CG25" s="606"/>
      <c r="CH25" s="606"/>
      <c r="CI25" s="606"/>
      <c r="CJ25" s="606"/>
      <c r="CK25" s="606"/>
      <c r="CL25" s="606"/>
      <c r="CM25" s="606"/>
      <c r="CN25" s="606"/>
      <c r="CO25" s="606"/>
      <c r="CP25" s="606"/>
      <c r="CQ25" s="607"/>
      <c r="CR25" s="608">
        <v>2898283</v>
      </c>
      <c r="CS25" s="621"/>
      <c r="CT25" s="621"/>
      <c r="CU25" s="621"/>
      <c r="CV25" s="621"/>
      <c r="CW25" s="621"/>
      <c r="CX25" s="621"/>
      <c r="CY25" s="622"/>
      <c r="CZ25" s="611">
        <v>9</v>
      </c>
      <c r="DA25" s="623"/>
      <c r="DB25" s="623"/>
      <c r="DC25" s="624"/>
      <c r="DD25" s="614">
        <v>2698988</v>
      </c>
      <c r="DE25" s="621"/>
      <c r="DF25" s="621"/>
      <c r="DG25" s="621"/>
      <c r="DH25" s="621"/>
      <c r="DI25" s="621"/>
      <c r="DJ25" s="621"/>
      <c r="DK25" s="622"/>
      <c r="DL25" s="614">
        <v>2653742</v>
      </c>
      <c r="DM25" s="621"/>
      <c r="DN25" s="621"/>
      <c r="DO25" s="621"/>
      <c r="DP25" s="621"/>
      <c r="DQ25" s="621"/>
      <c r="DR25" s="621"/>
      <c r="DS25" s="621"/>
      <c r="DT25" s="621"/>
      <c r="DU25" s="621"/>
      <c r="DV25" s="622"/>
      <c r="DW25" s="611">
        <v>23.6</v>
      </c>
      <c r="DX25" s="623"/>
      <c r="DY25" s="623"/>
      <c r="DZ25" s="623"/>
      <c r="EA25" s="623"/>
      <c r="EB25" s="623"/>
      <c r="EC25" s="635"/>
    </row>
    <row r="26" spans="2:133" ht="11.25" customHeight="1" x14ac:dyDescent="0.15">
      <c r="B26" s="605" t="s">
        <v>294</v>
      </c>
      <c r="C26" s="606"/>
      <c r="D26" s="606"/>
      <c r="E26" s="606"/>
      <c r="F26" s="606"/>
      <c r="G26" s="606"/>
      <c r="H26" s="606"/>
      <c r="I26" s="606"/>
      <c r="J26" s="606"/>
      <c r="K26" s="606"/>
      <c r="L26" s="606"/>
      <c r="M26" s="606"/>
      <c r="N26" s="606"/>
      <c r="O26" s="606"/>
      <c r="P26" s="606"/>
      <c r="Q26" s="607"/>
      <c r="R26" s="608">
        <v>4022</v>
      </c>
      <c r="S26" s="609"/>
      <c r="T26" s="609"/>
      <c r="U26" s="609"/>
      <c r="V26" s="609"/>
      <c r="W26" s="609"/>
      <c r="X26" s="609"/>
      <c r="Y26" s="610"/>
      <c r="Z26" s="646">
        <v>0</v>
      </c>
      <c r="AA26" s="646"/>
      <c r="AB26" s="646"/>
      <c r="AC26" s="646"/>
      <c r="AD26" s="647">
        <v>4022</v>
      </c>
      <c r="AE26" s="647"/>
      <c r="AF26" s="647"/>
      <c r="AG26" s="647"/>
      <c r="AH26" s="647"/>
      <c r="AI26" s="647"/>
      <c r="AJ26" s="647"/>
      <c r="AK26" s="647"/>
      <c r="AL26" s="611">
        <v>0</v>
      </c>
      <c r="AM26" s="612"/>
      <c r="AN26" s="612"/>
      <c r="AO26" s="648"/>
      <c r="AP26" s="605" t="s">
        <v>295</v>
      </c>
      <c r="AQ26" s="685"/>
      <c r="AR26" s="685"/>
      <c r="AS26" s="685"/>
      <c r="AT26" s="685"/>
      <c r="AU26" s="685"/>
      <c r="AV26" s="685"/>
      <c r="AW26" s="685"/>
      <c r="AX26" s="685"/>
      <c r="AY26" s="685"/>
      <c r="AZ26" s="685"/>
      <c r="BA26" s="685"/>
      <c r="BB26" s="685"/>
      <c r="BC26" s="685"/>
      <c r="BD26" s="685"/>
      <c r="BE26" s="685"/>
      <c r="BF26" s="686"/>
      <c r="BG26" s="608" t="s">
        <v>127</v>
      </c>
      <c r="BH26" s="609"/>
      <c r="BI26" s="609"/>
      <c r="BJ26" s="609"/>
      <c r="BK26" s="609"/>
      <c r="BL26" s="609"/>
      <c r="BM26" s="609"/>
      <c r="BN26" s="610"/>
      <c r="BO26" s="646" t="s">
        <v>127</v>
      </c>
      <c r="BP26" s="646"/>
      <c r="BQ26" s="646"/>
      <c r="BR26" s="646"/>
      <c r="BS26" s="647" t="s">
        <v>243</v>
      </c>
      <c r="BT26" s="647"/>
      <c r="BU26" s="647"/>
      <c r="BV26" s="647"/>
      <c r="BW26" s="647"/>
      <c r="BX26" s="647"/>
      <c r="BY26" s="647"/>
      <c r="BZ26" s="647"/>
      <c r="CA26" s="647"/>
      <c r="CB26" s="687"/>
      <c r="CD26" s="605" t="s">
        <v>296</v>
      </c>
      <c r="CE26" s="606"/>
      <c r="CF26" s="606"/>
      <c r="CG26" s="606"/>
      <c r="CH26" s="606"/>
      <c r="CI26" s="606"/>
      <c r="CJ26" s="606"/>
      <c r="CK26" s="606"/>
      <c r="CL26" s="606"/>
      <c r="CM26" s="606"/>
      <c r="CN26" s="606"/>
      <c r="CO26" s="606"/>
      <c r="CP26" s="606"/>
      <c r="CQ26" s="607"/>
      <c r="CR26" s="608">
        <v>1562076</v>
      </c>
      <c r="CS26" s="609"/>
      <c r="CT26" s="609"/>
      <c r="CU26" s="609"/>
      <c r="CV26" s="609"/>
      <c r="CW26" s="609"/>
      <c r="CX26" s="609"/>
      <c r="CY26" s="610"/>
      <c r="CZ26" s="611">
        <v>4.8</v>
      </c>
      <c r="DA26" s="623"/>
      <c r="DB26" s="623"/>
      <c r="DC26" s="624"/>
      <c r="DD26" s="614">
        <v>1457689</v>
      </c>
      <c r="DE26" s="609"/>
      <c r="DF26" s="609"/>
      <c r="DG26" s="609"/>
      <c r="DH26" s="609"/>
      <c r="DI26" s="609"/>
      <c r="DJ26" s="609"/>
      <c r="DK26" s="610"/>
      <c r="DL26" s="614" t="s">
        <v>243</v>
      </c>
      <c r="DM26" s="609"/>
      <c r="DN26" s="609"/>
      <c r="DO26" s="609"/>
      <c r="DP26" s="609"/>
      <c r="DQ26" s="609"/>
      <c r="DR26" s="609"/>
      <c r="DS26" s="609"/>
      <c r="DT26" s="609"/>
      <c r="DU26" s="609"/>
      <c r="DV26" s="610"/>
      <c r="DW26" s="611" t="s">
        <v>127</v>
      </c>
      <c r="DX26" s="623"/>
      <c r="DY26" s="623"/>
      <c r="DZ26" s="623"/>
      <c r="EA26" s="623"/>
      <c r="EB26" s="623"/>
      <c r="EC26" s="635"/>
    </row>
    <row r="27" spans="2:133" ht="11.25" customHeight="1" x14ac:dyDescent="0.15">
      <c r="B27" s="605" t="s">
        <v>297</v>
      </c>
      <c r="C27" s="606"/>
      <c r="D27" s="606"/>
      <c r="E27" s="606"/>
      <c r="F27" s="606"/>
      <c r="G27" s="606"/>
      <c r="H27" s="606"/>
      <c r="I27" s="606"/>
      <c r="J27" s="606"/>
      <c r="K27" s="606"/>
      <c r="L27" s="606"/>
      <c r="M27" s="606"/>
      <c r="N27" s="606"/>
      <c r="O27" s="606"/>
      <c r="P27" s="606"/>
      <c r="Q27" s="607"/>
      <c r="R27" s="608">
        <v>62469</v>
      </c>
      <c r="S27" s="609"/>
      <c r="T27" s="609"/>
      <c r="U27" s="609"/>
      <c r="V27" s="609"/>
      <c r="W27" s="609"/>
      <c r="X27" s="609"/>
      <c r="Y27" s="610"/>
      <c r="Z27" s="646">
        <v>0.2</v>
      </c>
      <c r="AA27" s="646"/>
      <c r="AB27" s="646"/>
      <c r="AC27" s="646"/>
      <c r="AD27" s="647" t="s">
        <v>243</v>
      </c>
      <c r="AE27" s="647"/>
      <c r="AF27" s="647"/>
      <c r="AG27" s="647"/>
      <c r="AH27" s="647"/>
      <c r="AI27" s="647"/>
      <c r="AJ27" s="647"/>
      <c r="AK27" s="647"/>
      <c r="AL27" s="611" t="s">
        <v>243</v>
      </c>
      <c r="AM27" s="612"/>
      <c r="AN27" s="612"/>
      <c r="AO27" s="648"/>
      <c r="AP27" s="605" t="s">
        <v>298</v>
      </c>
      <c r="AQ27" s="606"/>
      <c r="AR27" s="606"/>
      <c r="AS27" s="606"/>
      <c r="AT27" s="606"/>
      <c r="AU27" s="606"/>
      <c r="AV27" s="606"/>
      <c r="AW27" s="606"/>
      <c r="AX27" s="606"/>
      <c r="AY27" s="606"/>
      <c r="AZ27" s="606"/>
      <c r="BA27" s="606"/>
      <c r="BB27" s="606"/>
      <c r="BC27" s="606"/>
      <c r="BD27" s="606"/>
      <c r="BE27" s="606"/>
      <c r="BF27" s="607"/>
      <c r="BG27" s="608">
        <v>3842875</v>
      </c>
      <c r="BH27" s="609"/>
      <c r="BI27" s="609"/>
      <c r="BJ27" s="609"/>
      <c r="BK27" s="609"/>
      <c r="BL27" s="609"/>
      <c r="BM27" s="609"/>
      <c r="BN27" s="610"/>
      <c r="BO27" s="646">
        <v>100</v>
      </c>
      <c r="BP27" s="646"/>
      <c r="BQ27" s="646"/>
      <c r="BR27" s="646"/>
      <c r="BS27" s="647" t="s">
        <v>135</v>
      </c>
      <c r="BT27" s="647"/>
      <c r="BU27" s="647"/>
      <c r="BV27" s="647"/>
      <c r="BW27" s="647"/>
      <c r="BX27" s="647"/>
      <c r="BY27" s="647"/>
      <c r="BZ27" s="647"/>
      <c r="CA27" s="647"/>
      <c r="CB27" s="687"/>
      <c r="CD27" s="605" t="s">
        <v>299</v>
      </c>
      <c r="CE27" s="606"/>
      <c r="CF27" s="606"/>
      <c r="CG27" s="606"/>
      <c r="CH27" s="606"/>
      <c r="CI27" s="606"/>
      <c r="CJ27" s="606"/>
      <c r="CK27" s="606"/>
      <c r="CL27" s="606"/>
      <c r="CM27" s="606"/>
      <c r="CN27" s="606"/>
      <c r="CO27" s="606"/>
      <c r="CP27" s="606"/>
      <c r="CQ27" s="607"/>
      <c r="CR27" s="608">
        <v>4808938</v>
      </c>
      <c r="CS27" s="621"/>
      <c r="CT27" s="621"/>
      <c r="CU27" s="621"/>
      <c r="CV27" s="621"/>
      <c r="CW27" s="621"/>
      <c r="CX27" s="621"/>
      <c r="CY27" s="622"/>
      <c r="CZ27" s="611">
        <v>14.9</v>
      </c>
      <c r="DA27" s="623"/>
      <c r="DB27" s="623"/>
      <c r="DC27" s="624"/>
      <c r="DD27" s="614">
        <v>1146675</v>
      </c>
      <c r="DE27" s="621"/>
      <c r="DF27" s="621"/>
      <c r="DG27" s="621"/>
      <c r="DH27" s="621"/>
      <c r="DI27" s="621"/>
      <c r="DJ27" s="621"/>
      <c r="DK27" s="622"/>
      <c r="DL27" s="614">
        <v>1142029</v>
      </c>
      <c r="DM27" s="621"/>
      <c r="DN27" s="621"/>
      <c r="DO27" s="621"/>
      <c r="DP27" s="621"/>
      <c r="DQ27" s="621"/>
      <c r="DR27" s="621"/>
      <c r="DS27" s="621"/>
      <c r="DT27" s="621"/>
      <c r="DU27" s="621"/>
      <c r="DV27" s="622"/>
      <c r="DW27" s="611">
        <v>10.199999999999999</v>
      </c>
      <c r="DX27" s="623"/>
      <c r="DY27" s="623"/>
      <c r="DZ27" s="623"/>
      <c r="EA27" s="623"/>
      <c r="EB27" s="623"/>
      <c r="EC27" s="635"/>
    </row>
    <row r="28" spans="2:133" ht="11.25" customHeight="1" x14ac:dyDescent="0.15">
      <c r="B28" s="605" t="s">
        <v>300</v>
      </c>
      <c r="C28" s="606"/>
      <c r="D28" s="606"/>
      <c r="E28" s="606"/>
      <c r="F28" s="606"/>
      <c r="G28" s="606"/>
      <c r="H28" s="606"/>
      <c r="I28" s="606"/>
      <c r="J28" s="606"/>
      <c r="K28" s="606"/>
      <c r="L28" s="606"/>
      <c r="M28" s="606"/>
      <c r="N28" s="606"/>
      <c r="O28" s="606"/>
      <c r="P28" s="606"/>
      <c r="Q28" s="607"/>
      <c r="R28" s="608">
        <v>128604</v>
      </c>
      <c r="S28" s="609"/>
      <c r="T28" s="609"/>
      <c r="U28" s="609"/>
      <c r="V28" s="609"/>
      <c r="W28" s="609"/>
      <c r="X28" s="609"/>
      <c r="Y28" s="610"/>
      <c r="Z28" s="646">
        <v>0.4</v>
      </c>
      <c r="AA28" s="646"/>
      <c r="AB28" s="646"/>
      <c r="AC28" s="646"/>
      <c r="AD28" s="647">
        <v>18073</v>
      </c>
      <c r="AE28" s="647"/>
      <c r="AF28" s="647"/>
      <c r="AG28" s="647"/>
      <c r="AH28" s="647"/>
      <c r="AI28" s="647"/>
      <c r="AJ28" s="647"/>
      <c r="AK28" s="647"/>
      <c r="AL28" s="611">
        <v>0.2</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301</v>
      </c>
      <c r="CE28" s="606"/>
      <c r="CF28" s="606"/>
      <c r="CG28" s="606"/>
      <c r="CH28" s="606"/>
      <c r="CI28" s="606"/>
      <c r="CJ28" s="606"/>
      <c r="CK28" s="606"/>
      <c r="CL28" s="606"/>
      <c r="CM28" s="606"/>
      <c r="CN28" s="606"/>
      <c r="CO28" s="606"/>
      <c r="CP28" s="606"/>
      <c r="CQ28" s="607"/>
      <c r="CR28" s="608">
        <v>2682414</v>
      </c>
      <c r="CS28" s="609"/>
      <c r="CT28" s="609"/>
      <c r="CU28" s="609"/>
      <c r="CV28" s="609"/>
      <c r="CW28" s="609"/>
      <c r="CX28" s="609"/>
      <c r="CY28" s="610"/>
      <c r="CZ28" s="611">
        <v>8.3000000000000007</v>
      </c>
      <c r="DA28" s="623"/>
      <c r="DB28" s="623"/>
      <c r="DC28" s="624"/>
      <c r="DD28" s="614">
        <v>2637898</v>
      </c>
      <c r="DE28" s="609"/>
      <c r="DF28" s="609"/>
      <c r="DG28" s="609"/>
      <c r="DH28" s="609"/>
      <c r="DI28" s="609"/>
      <c r="DJ28" s="609"/>
      <c r="DK28" s="610"/>
      <c r="DL28" s="614">
        <v>2637898</v>
      </c>
      <c r="DM28" s="609"/>
      <c r="DN28" s="609"/>
      <c r="DO28" s="609"/>
      <c r="DP28" s="609"/>
      <c r="DQ28" s="609"/>
      <c r="DR28" s="609"/>
      <c r="DS28" s="609"/>
      <c r="DT28" s="609"/>
      <c r="DU28" s="609"/>
      <c r="DV28" s="610"/>
      <c r="DW28" s="611">
        <v>23.5</v>
      </c>
      <c r="DX28" s="623"/>
      <c r="DY28" s="623"/>
      <c r="DZ28" s="623"/>
      <c r="EA28" s="623"/>
      <c r="EB28" s="623"/>
      <c r="EC28" s="635"/>
    </row>
    <row r="29" spans="2:133" ht="11.25" customHeight="1" x14ac:dyDescent="0.15">
      <c r="B29" s="605" t="s">
        <v>302</v>
      </c>
      <c r="C29" s="606"/>
      <c r="D29" s="606"/>
      <c r="E29" s="606"/>
      <c r="F29" s="606"/>
      <c r="G29" s="606"/>
      <c r="H29" s="606"/>
      <c r="I29" s="606"/>
      <c r="J29" s="606"/>
      <c r="K29" s="606"/>
      <c r="L29" s="606"/>
      <c r="M29" s="606"/>
      <c r="N29" s="606"/>
      <c r="O29" s="606"/>
      <c r="P29" s="606"/>
      <c r="Q29" s="607"/>
      <c r="R29" s="608">
        <v>19543</v>
      </c>
      <c r="S29" s="609"/>
      <c r="T29" s="609"/>
      <c r="U29" s="609"/>
      <c r="V29" s="609"/>
      <c r="W29" s="609"/>
      <c r="X29" s="609"/>
      <c r="Y29" s="610"/>
      <c r="Z29" s="646">
        <v>0.1</v>
      </c>
      <c r="AA29" s="646"/>
      <c r="AB29" s="646"/>
      <c r="AC29" s="646"/>
      <c r="AD29" s="647" t="s">
        <v>243</v>
      </c>
      <c r="AE29" s="647"/>
      <c r="AF29" s="647"/>
      <c r="AG29" s="647"/>
      <c r="AH29" s="647"/>
      <c r="AI29" s="647"/>
      <c r="AJ29" s="647"/>
      <c r="AK29" s="647"/>
      <c r="AL29" s="611" t="s">
        <v>127</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7"/>
      <c r="CD29" s="627" t="s">
        <v>303</v>
      </c>
      <c r="CE29" s="628"/>
      <c r="CF29" s="605" t="s">
        <v>71</v>
      </c>
      <c r="CG29" s="606"/>
      <c r="CH29" s="606"/>
      <c r="CI29" s="606"/>
      <c r="CJ29" s="606"/>
      <c r="CK29" s="606"/>
      <c r="CL29" s="606"/>
      <c r="CM29" s="606"/>
      <c r="CN29" s="606"/>
      <c r="CO29" s="606"/>
      <c r="CP29" s="606"/>
      <c r="CQ29" s="607"/>
      <c r="CR29" s="608">
        <v>2682362</v>
      </c>
      <c r="CS29" s="621"/>
      <c r="CT29" s="621"/>
      <c r="CU29" s="621"/>
      <c r="CV29" s="621"/>
      <c r="CW29" s="621"/>
      <c r="CX29" s="621"/>
      <c r="CY29" s="622"/>
      <c r="CZ29" s="611">
        <v>8.3000000000000007</v>
      </c>
      <c r="DA29" s="623"/>
      <c r="DB29" s="623"/>
      <c r="DC29" s="624"/>
      <c r="DD29" s="614">
        <v>2637846</v>
      </c>
      <c r="DE29" s="621"/>
      <c r="DF29" s="621"/>
      <c r="DG29" s="621"/>
      <c r="DH29" s="621"/>
      <c r="DI29" s="621"/>
      <c r="DJ29" s="621"/>
      <c r="DK29" s="622"/>
      <c r="DL29" s="614">
        <v>2637846</v>
      </c>
      <c r="DM29" s="621"/>
      <c r="DN29" s="621"/>
      <c r="DO29" s="621"/>
      <c r="DP29" s="621"/>
      <c r="DQ29" s="621"/>
      <c r="DR29" s="621"/>
      <c r="DS29" s="621"/>
      <c r="DT29" s="621"/>
      <c r="DU29" s="621"/>
      <c r="DV29" s="622"/>
      <c r="DW29" s="611">
        <v>23.5</v>
      </c>
      <c r="DX29" s="623"/>
      <c r="DY29" s="623"/>
      <c r="DZ29" s="623"/>
      <c r="EA29" s="623"/>
      <c r="EB29" s="623"/>
      <c r="EC29" s="635"/>
    </row>
    <row r="30" spans="2:133" ht="11.25" customHeight="1" x14ac:dyDescent="0.15">
      <c r="B30" s="605" t="s">
        <v>304</v>
      </c>
      <c r="C30" s="606"/>
      <c r="D30" s="606"/>
      <c r="E30" s="606"/>
      <c r="F30" s="606"/>
      <c r="G30" s="606"/>
      <c r="H30" s="606"/>
      <c r="I30" s="606"/>
      <c r="J30" s="606"/>
      <c r="K30" s="606"/>
      <c r="L30" s="606"/>
      <c r="M30" s="606"/>
      <c r="N30" s="606"/>
      <c r="O30" s="606"/>
      <c r="P30" s="606"/>
      <c r="Q30" s="607"/>
      <c r="R30" s="608">
        <v>4285670</v>
      </c>
      <c r="S30" s="609"/>
      <c r="T30" s="609"/>
      <c r="U30" s="609"/>
      <c r="V30" s="609"/>
      <c r="W30" s="609"/>
      <c r="X30" s="609"/>
      <c r="Y30" s="610"/>
      <c r="Z30" s="646">
        <v>12.9</v>
      </c>
      <c r="AA30" s="646"/>
      <c r="AB30" s="646"/>
      <c r="AC30" s="646"/>
      <c r="AD30" s="647" t="s">
        <v>127</v>
      </c>
      <c r="AE30" s="647"/>
      <c r="AF30" s="647"/>
      <c r="AG30" s="647"/>
      <c r="AH30" s="647"/>
      <c r="AI30" s="647"/>
      <c r="AJ30" s="647"/>
      <c r="AK30" s="647"/>
      <c r="AL30" s="611" t="s">
        <v>127</v>
      </c>
      <c r="AM30" s="612"/>
      <c r="AN30" s="612"/>
      <c r="AO30" s="648"/>
      <c r="AP30" s="660" t="s">
        <v>220</v>
      </c>
      <c r="AQ30" s="661"/>
      <c r="AR30" s="661"/>
      <c r="AS30" s="661"/>
      <c r="AT30" s="661"/>
      <c r="AU30" s="661"/>
      <c r="AV30" s="661"/>
      <c r="AW30" s="661"/>
      <c r="AX30" s="661"/>
      <c r="AY30" s="661"/>
      <c r="AZ30" s="661"/>
      <c r="BA30" s="661"/>
      <c r="BB30" s="661"/>
      <c r="BC30" s="661"/>
      <c r="BD30" s="661"/>
      <c r="BE30" s="661"/>
      <c r="BF30" s="662"/>
      <c r="BG30" s="660" t="s">
        <v>305</v>
      </c>
      <c r="BH30" s="678"/>
      <c r="BI30" s="678"/>
      <c r="BJ30" s="678"/>
      <c r="BK30" s="678"/>
      <c r="BL30" s="678"/>
      <c r="BM30" s="678"/>
      <c r="BN30" s="678"/>
      <c r="BO30" s="678"/>
      <c r="BP30" s="678"/>
      <c r="BQ30" s="679"/>
      <c r="BR30" s="660" t="s">
        <v>306</v>
      </c>
      <c r="BS30" s="678"/>
      <c r="BT30" s="678"/>
      <c r="BU30" s="678"/>
      <c r="BV30" s="678"/>
      <c r="BW30" s="678"/>
      <c r="BX30" s="678"/>
      <c r="BY30" s="678"/>
      <c r="BZ30" s="678"/>
      <c r="CA30" s="678"/>
      <c r="CB30" s="679"/>
      <c r="CD30" s="629"/>
      <c r="CE30" s="630"/>
      <c r="CF30" s="605" t="s">
        <v>307</v>
      </c>
      <c r="CG30" s="606"/>
      <c r="CH30" s="606"/>
      <c r="CI30" s="606"/>
      <c r="CJ30" s="606"/>
      <c r="CK30" s="606"/>
      <c r="CL30" s="606"/>
      <c r="CM30" s="606"/>
      <c r="CN30" s="606"/>
      <c r="CO30" s="606"/>
      <c r="CP30" s="606"/>
      <c r="CQ30" s="607"/>
      <c r="CR30" s="608">
        <v>2593200</v>
      </c>
      <c r="CS30" s="609"/>
      <c r="CT30" s="609"/>
      <c r="CU30" s="609"/>
      <c r="CV30" s="609"/>
      <c r="CW30" s="609"/>
      <c r="CX30" s="609"/>
      <c r="CY30" s="610"/>
      <c r="CZ30" s="611">
        <v>8</v>
      </c>
      <c r="DA30" s="623"/>
      <c r="DB30" s="623"/>
      <c r="DC30" s="624"/>
      <c r="DD30" s="614">
        <v>2553518</v>
      </c>
      <c r="DE30" s="609"/>
      <c r="DF30" s="609"/>
      <c r="DG30" s="609"/>
      <c r="DH30" s="609"/>
      <c r="DI30" s="609"/>
      <c r="DJ30" s="609"/>
      <c r="DK30" s="610"/>
      <c r="DL30" s="614">
        <v>2553518</v>
      </c>
      <c r="DM30" s="609"/>
      <c r="DN30" s="609"/>
      <c r="DO30" s="609"/>
      <c r="DP30" s="609"/>
      <c r="DQ30" s="609"/>
      <c r="DR30" s="609"/>
      <c r="DS30" s="609"/>
      <c r="DT30" s="609"/>
      <c r="DU30" s="609"/>
      <c r="DV30" s="610"/>
      <c r="DW30" s="611">
        <v>22.7</v>
      </c>
      <c r="DX30" s="623"/>
      <c r="DY30" s="623"/>
      <c r="DZ30" s="623"/>
      <c r="EA30" s="623"/>
      <c r="EB30" s="623"/>
      <c r="EC30" s="635"/>
    </row>
    <row r="31" spans="2:133" ht="11.25" customHeight="1" x14ac:dyDescent="0.15">
      <c r="B31" s="675" t="s">
        <v>308</v>
      </c>
      <c r="C31" s="676"/>
      <c r="D31" s="676"/>
      <c r="E31" s="676"/>
      <c r="F31" s="676"/>
      <c r="G31" s="676"/>
      <c r="H31" s="676"/>
      <c r="I31" s="676"/>
      <c r="J31" s="676"/>
      <c r="K31" s="676"/>
      <c r="L31" s="676"/>
      <c r="M31" s="676"/>
      <c r="N31" s="676"/>
      <c r="O31" s="676"/>
      <c r="P31" s="676"/>
      <c r="Q31" s="677"/>
      <c r="R31" s="608" t="s">
        <v>127</v>
      </c>
      <c r="S31" s="609"/>
      <c r="T31" s="609"/>
      <c r="U31" s="609"/>
      <c r="V31" s="609"/>
      <c r="W31" s="609"/>
      <c r="X31" s="609"/>
      <c r="Y31" s="610"/>
      <c r="Z31" s="646" t="s">
        <v>127</v>
      </c>
      <c r="AA31" s="646"/>
      <c r="AB31" s="646"/>
      <c r="AC31" s="646"/>
      <c r="AD31" s="647" t="s">
        <v>127</v>
      </c>
      <c r="AE31" s="647"/>
      <c r="AF31" s="647"/>
      <c r="AG31" s="647"/>
      <c r="AH31" s="647"/>
      <c r="AI31" s="647"/>
      <c r="AJ31" s="647"/>
      <c r="AK31" s="647"/>
      <c r="AL31" s="611" t="s">
        <v>135</v>
      </c>
      <c r="AM31" s="612"/>
      <c r="AN31" s="612"/>
      <c r="AO31" s="648"/>
      <c r="AP31" s="680" t="s">
        <v>309</v>
      </c>
      <c r="AQ31" s="681"/>
      <c r="AR31" s="681"/>
      <c r="AS31" s="681"/>
      <c r="AT31" s="682" t="s">
        <v>310</v>
      </c>
      <c r="AU31" s="212"/>
      <c r="AV31" s="212"/>
      <c r="AW31" s="212"/>
      <c r="AX31" s="666" t="s">
        <v>185</v>
      </c>
      <c r="AY31" s="667"/>
      <c r="AZ31" s="667"/>
      <c r="BA31" s="667"/>
      <c r="BB31" s="667"/>
      <c r="BC31" s="667"/>
      <c r="BD31" s="667"/>
      <c r="BE31" s="667"/>
      <c r="BF31" s="668"/>
      <c r="BG31" s="670">
        <v>99.4</v>
      </c>
      <c r="BH31" s="671"/>
      <c r="BI31" s="671"/>
      <c r="BJ31" s="671"/>
      <c r="BK31" s="671"/>
      <c r="BL31" s="671"/>
      <c r="BM31" s="672">
        <v>97.2</v>
      </c>
      <c r="BN31" s="671"/>
      <c r="BO31" s="671"/>
      <c r="BP31" s="671"/>
      <c r="BQ31" s="673"/>
      <c r="BR31" s="670">
        <v>99.2</v>
      </c>
      <c r="BS31" s="671"/>
      <c r="BT31" s="671"/>
      <c r="BU31" s="671"/>
      <c r="BV31" s="671"/>
      <c r="BW31" s="671"/>
      <c r="BX31" s="672">
        <v>97.1</v>
      </c>
      <c r="BY31" s="671"/>
      <c r="BZ31" s="671"/>
      <c r="CA31" s="671"/>
      <c r="CB31" s="673"/>
      <c r="CD31" s="629"/>
      <c r="CE31" s="630"/>
      <c r="CF31" s="605" t="s">
        <v>311</v>
      </c>
      <c r="CG31" s="606"/>
      <c r="CH31" s="606"/>
      <c r="CI31" s="606"/>
      <c r="CJ31" s="606"/>
      <c r="CK31" s="606"/>
      <c r="CL31" s="606"/>
      <c r="CM31" s="606"/>
      <c r="CN31" s="606"/>
      <c r="CO31" s="606"/>
      <c r="CP31" s="606"/>
      <c r="CQ31" s="607"/>
      <c r="CR31" s="608">
        <v>89162</v>
      </c>
      <c r="CS31" s="621"/>
      <c r="CT31" s="621"/>
      <c r="CU31" s="621"/>
      <c r="CV31" s="621"/>
      <c r="CW31" s="621"/>
      <c r="CX31" s="621"/>
      <c r="CY31" s="622"/>
      <c r="CZ31" s="611">
        <v>0.3</v>
      </c>
      <c r="DA31" s="623"/>
      <c r="DB31" s="623"/>
      <c r="DC31" s="624"/>
      <c r="DD31" s="614">
        <v>84328</v>
      </c>
      <c r="DE31" s="621"/>
      <c r="DF31" s="621"/>
      <c r="DG31" s="621"/>
      <c r="DH31" s="621"/>
      <c r="DI31" s="621"/>
      <c r="DJ31" s="621"/>
      <c r="DK31" s="622"/>
      <c r="DL31" s="614">
        <v>84328</v>
      </c>
      <c r="DM31" s="621"/>
      <c r="DN31" s="621"/>
      <c r="DO31" s="621"/>
      <c r="DP31" s="621"/>
      <c r="DQ31" s="621"/>
      <c r="DR31" s="621"/>
      <c r="DS31" s="621"/>
      <c r="DT31" s="621"/>
      <c r="DU31" s="621"/>
      <c r="DV31" s="622"/>
      <c r="DW31" s="611">
        <v>0.8</v>
      </c>
      <c r="DX31" s="623"/>
      <c r="DY31" s="623"/>
      <c r="DZ31" s="623"/>
      <c r="EA31" s="623"/>
      <c r="EB31" s="623"/>
      <c r="EC31" s="635"/>
    </row>
    <row r="32" spans="2:133" ht="11.25" customHeight="1" x14ac:dyDescent="0.15">
      <c r="B32" s="605" t="s">
        <v>312</v>
      </c>
      <c r="C32" s="606"/>
      <c r="D32" s="606"/>
      <c r="E32" s="606"/>
      <c r="F32" s="606"/>
      <c r="G32" s="606"/>
      <c r="H32" s="606"/>
      <c r="I32" s="606"/>
      <c r="J32" s="606"/>
      <c r="K32" s="606"/>
      <c r="L32" s="606"/>
      <c r="M32" s="606"/>
      <c r="N32" s="606"/>
      <c r="O32" s="606"/>
      <c r="P32" s="606"/>
      <c r="Q32" s="607"/>
      <c r="R32" s="608">
        <v>2718024</v>
      </c>
      <c r="S32" s="609"/>
      <c r="T32" s="609"/>
      <c r="U32" s="609"/>
      <c r="V32" s="609"/>
      <c r="W32" s="609"/>
      <c r="X32" s="609"/>
      <c r="Y32" s="610"/>
      <c r="Z32" s="646">
        <v>8.1999999999999993</v>
      </c>
      <c r="AA32" s="646"/>
      <c r="AB32" s="646"/>
      <c r="AC32" s="646"/>
      <c r="AD32" s="647" t="s">
        <v>127</v>
      </c>
      <c r="AE32" s="647"/>
      <c r="AF32" s="647"/>
      <c r="AG32" s="647"/>
      <c r="AH32" s="647"/>
      <c r="AI32" s="647"/>
      <c r="AJ32" s="647"/>
      <c r="AK32" s="647"/>
      <c r="AL32" s="611" t="s">
        <v>231</v>
      </c>
      <c r="AM32" s="612"/>
      <c r="AN32" s="612"/>
      <c r="AO32" s="648"/>
      <c r="AP32" s="649"/>
      <c r="AQ32" s="650"/>
      <c r="AR32" s="650"/>
      <c r="AS32" s="650"/>
      <c r="AT32" s="683"/>
      <c r="AU32" s="208" t="s">
        <v>313</v>
      </c>
      <c r="AX32" s="605" t="s">
        <v>314</v>
      </c>
      <c r="AY32" s="606"/>
      <c r="AZ32" s="606"/>
      <c r="BA32" s="606"/>
      <c r="BB32" s="606"/>
      <c r="BC32" s="606"/>
      <c r="BD32" s="606"/>
      <c r="BE32" s="606"/>
      <c r="BF32" s="607"/>
      <c r="BG32" s="674">
        <v>99.5</v>
      </c>
      <c r="BH32" s="621"/>
      <c r="BI32" s="621"/>
      <c r="BJ32" s="621"/>
      <c r="BK32" s="621"/>
      <c r="BL32" s="621"/>
      <c r="BM32" s="612">
        <v>97.7</v>
      </c>
      <c r="BN32" s="621"/>
      <c r="BO32" s="621"/>
      <c r="BP32" s="621"/>
      <c r="BQ32" s="644"/>
      <c r="BR32" s="674">
        <v>99.4</v>
      </c>
      <c r="BS32" s="621"/>
      <c r="BT32" s="621"/>
      <c r="BU32" s="621"/>
      <c r="BV32" s="621"/>
      <c r="BW32" s="621"/>
      <c r="BX32" s="612">
        <v>97.5</v>
      </c>
      <c r="BY32" s="621"/>
      <c r="BZ32" s="621"/>
      <c r="CA32" s="621"/>
      <c r="CB32" s="644"/>
      <c r="CD32" s="631"/>
      <c r="CE32" s="632"/>
      <c r="CF32" s="605" t="s">
        <v>315</v>
      </c>
      <c r="CG32" s="606"/>
      <c r="CH32" s="606"/>
      <c r="CI32" s="606"/>
      <c r="CJ32" s="606"/>
      <c r="CK32" s="606"/>
      <c r="CL32" s="606"/>
      <c r="CM32" s="606"/>
      <c r="CN32" s="606"/>
      <c r="CO32" s="606"/>
      <c r="CP32" s="606"/>
      <c r="CQ32" s="607"/>
      <c r="CR32" s="608">
        <v>52</v>
      </c>
      <c r="CS32" s="609"/>
      <c r="CT32" s="609"/>
      <c r="CU32" s="609"/>
      <c r="CV32" s="609"/>
      <c r="CW32" s="609"/>
      <c r="CX32" s="609"/>
      <c r="CY32" s="610"/>
      <c r="CZ32" s="611">
        <v>0</v>
      </c>
      <c r="DA32" s="623"/>
      <c r="DB32" s="623"/>
      <c r="DC32" s="624"/>
      <c r="DD32" s="614">
        <v>52</v>
      </c>
      <c r="DE32" s="609"/>
      <c r="DF32" s="609"/>
      <c r="DG32" s="609"/>
      <c r="DH32" s="609"/>
      <c r="DI32" s="609"/>
      <c r="DJ32" s="609"/>
      <c r="DK32" s="610"/>
      <c r="DL32" s="614">
        <v>52</v>
      </c>
      <c r="DM32" s="609"/>
      <c r="DN32" s="609"/>
      <c r="DO32" s="609"/>
      <c r="DP32" s="609"/>
      <c r="DQ32" s="609"/>
      <c r="DR32" s="609"/>
      <c r="DS32" s="609"/>
      <c r="DT32" s="609"/>
      <c r="DU32" s="609"/>
      <c r="DV32" s="610"/>
      <c r="DW32" s="611">
        <v>0</v>
      </c>
      <c r="DX32" s="623"/>
      <c r="DY32" s="623"/>
      <c r="DZ32" s="623"/>
      <c r="EA32" s="623"/>
      <c r="EB32" s="623"/>
      <c r="EC32" s="635"/>
    </row>
    <row r="33" spans="2:133" ht="11.25" customHeight="1" x14ac:dyDescent="0.15">
      <c r="B33" s="605" t="s">
        <v>316</v>
      </c>
      <c r="C33" s="606"/>
      <c r="D33" s="606"/>
      <c r="E33" s="606"/>
      <c r="F33" s="606"/>
      <c r="G33" s="606"/>
      <c r="H33" s="606"/>
      <c r="I33" s="606"/>
      <c r="J33" s="606"/>
      <c r="K33" s="606"/>
      <c r="L33" s="606"/>
      <c r="M33" s="606"/>
      <c r="N33" s="606"/>
      <c r="O33" s="606"/>
      <c r="P33" s="606"/>
      <c r="Q33" s="607"/>
      <c r="R33" s="608">
        <v>53225</v>
      </c>
      <c r="S33" s="609"/>
      <c r="T33" s="609"/>
      <c r="U33" s="609"/>
      <c r="V33" s="609"/>
      <c r="W33" s="609"/>
      <c r="X33" s="609"/>
      <c r="Y33" s="610"/>
      <c r="Z33" s="646">
        <v>0.2</v>
      </c>
      <c r="AA33" s="646"/>
      <c r="AB33" s="646"/>
      <c r="AC33" s="646"/>
      <c r="AD33" s="647">
        <v>10973</v>
      </c>
      <c r="AE33" s="647"/>
      <c r="AF33" s="647"/>
      <c r="AG33" s="647"/>
      <c r="AH33" s="647"/>
      <c r="AI33" s="647"/>
      <c r="AJ33" s="647"/>
      <c r="AK33" s="647"/>
      <c r="AL33" s="611">
        <v>0.1</v>
      </c>
      <c r="AM33" s="612"/>
      <c r="AN33" s="612"/>
      <c r="AO33" s="648"/>
      <c r="AP33" s="651"/>
      <c r="AQ33" s="652"/>
      <c r="AR33" s="652"/>
      <c r="AS33" s="652"/>
      <c r="AT33" s="684"/>
      <c r="AU33" s="213"/>
      <c r="AV33" s="213"/>
      <c r="AW33" s="213"/>
      <c r="AX33" s="589" t="s">
        <v>317</v>
      </c>
      <c r="AY33" s="590"/>
      <c r="AZ33" s="590"/>
      <c r="BA33" s="590"/>
      <c r="BB33" s="590"/>
      <c r="BC33" s="590"/>
      <c r="BD33" s="590"/>
      <c r="BE33" s="590"/>
      <c r="BF33" s="591"/>
      <c r="BG33" s="669">
        <v>99.3</v>
      </c>
      <c r="BH33" s="593"/>
      <c r="BI33" s="593"/>
      <c r="BJ33" s="593"/>
      <c r="BK33" s="593"/>
      <c r="BL33" s="593"/>
      <c r="BM33" s="639">
        <v>96.6</v>
      </c>
      <c r="BN33" s="593"/>
      <c r="BO33" s="593"/>
      <c r="BP33" s="593"/>
      <c r="BQ33" s="656"/>
      <c r="BR33" s="669">
        <v>99</v>
      </c>
      <c r="BS33" s="593"/>
      <c r="BT33" s="593"/>
      <c r="BU33" s="593"/>
      <c r="BV33" s="593"/>
      <c r="BW33" s="593"/>
      <c r="BX33" s="639">
        <v>96.5</v>
      </c>
      <c r="BY33" s="593"/>
      <c r="BZ33" s="593"/>
      <c r="CA33" s="593"/>
      <c r="CB33" s="656"/>
      <c r="CD33" s="605" t="s">
        <v>318</v>
      </c>
      <c r="CE33" s="606"/>
      <c r="CF33" s="606"/>
      <c r="CG33" s="606"/>
      <c r="CH33" s="606"/>
      <c r="CI33" s="606"/>
      <c r="CJ33" s="606"/>
      <c r="CK33" s="606"/>
      <c r="CL33" s="606"/>
      <c r="CM33" s="606"/>
      <c r="CN33" s="606"/>
      <c r="CO33" s="606"/>
      <c r="CP33" s="606"/>
      <c r="CQ33" s="607"/>
      <c r="CR33" s="608">
        <v>17861807</v>
      </c>
      <c r="CS33" s="621"/>
      <c r="CT33" s="621"/>
      <c r="CU33" s="621"/>
      <c r="CV33" s="621"/>
      <c r="CW33" s="621"/>
      <c r="CX33" s="621"/>
      <c r="CY33" s="622"/>
      <c r="CZ33" s="611">
        <v>55.3</v>
      </c>
      <c r="DA33" s="623"/>
      <c r="DB33" s="623"/>
      <c r="DC33" s="624"/>
      <c r="DD33" s="614">
        <v>5519292</v>
      </c>
      <c r="DE33" s="621"/>
      <c r="DF33" s="621"/>
      <c r="DG33" s="621"/>
      <c r="DH33" s="621"/>
      <c r="DI33" s="621"/>
      <c r="DJ33" s="621"/>
      <c r="DK33" s="622"/>
      <c r="DL33" s="614">
        <v>3369090</v>
      </c>
      <c r="DM33" s="621"/>
      <c r="DN33" s="621"/>
      <c r="DO33" s="621"/>
      <c r="DP33" s="621"/>
      <c r="DQ33" s="621"/>
      <c r="DR33" s="621"/>
      <c r="DS33" s="621"/>
      <c r="DT33" s="621"/>
      <c r="DU33" s="621"/>
      <c r="DV33" s="622"/>
      <c r="DW33" s="611">
        <v>30</v>
      </c>
      <c r="DX33" s="623"/>
      <c r="DY33" s="623"/>
      <c r="DZ33" s="623"/>
      <c r="EA33" s="623"/>
      <c r="EB33" s="623"/>
      <c r="EC33" s="635"/>
    </row>
    <row r="34" spans="2:133" ht="11.25" customHeight="1" x14ac:dyDescent="0.15">
      <c r="B34" s="605" t="s">
        <v>319</v>
      </c>
      <c r="C34" s="606"/>
      <c r="D34" s="606"/>
      <c r="E34" s="606"/>
      <c r="F34" s="606"/>
      <c r="G34" s="606"/>
      <c r="H34" s="606"/>
      <c r="I34" s="606"/>
      <c r="J34" s="606"/>
      <c r="K34" s="606"/>
      <c r="L34" s="606"/>
      <c r="M34" s="606"/>
      <c r="N34" s="606"/>
      <c r="O34" s="606"/>
      <c r="P34" s="606"/>
      <c r="Q34" s="607"/>
      <c r="R34" s="608">
        <v>6263688</v>
      </c>
      <c r="S34" s="609"/>
      <c r="T34" s="609"/>
      <c r="U34" s="609"/>
      <c r="V34" s="609"/>
      <c r="W34" s="609"/>
      <c r="X34" s="609"/>
      <c r="Y34" s="610"/>
      <c r="Z34" s="646">
        <v>18.899999999999999</v>
      </c>
      <c r="AA34" s="646"/>
      <c r="AB34" s="646"/>
      <c r="AC34" s="646"/>
      <c r="AD34" s="647" t="s">
        <v>231</v>
      </c>
      <c r="AE34" s="647"/>
      <c r="AF34" s="647"/>
      <c r="AG34" s="647"/>
      <c r="AH34" s="647"/>
      <c r="AI34" s="647"/>
      <c r="AJ34" s="647"/>
      <c r="AK34" s="647"/>
      <c r="AL34" s="611" t="s">
        <v>127</v>
      </c>
      <c r="AM34" s="612"/>
      <c r="AN34" s="612"/>
      <c r="AO34" s="648"/>
      <c r="AP34" s="216"/>
      <c r="AQ34" s="217"/>
      <c r="AS34" s="212"/>
      <c r="AT34" s="212"/>
      <c r="AU34" s="212"/>
      <c r="AV34" s="212"/>
      <c r="AW34" s="212"/>
      <c r="AX34" s="212"/>
      <c r="AY34" s="212"/>
      <c r="AZ34" s="212"/>
      <c r="BA34" s="212"/>
      <c r="BB34" s="212"/>
      <c r="BC34" s="212"/>
      <c r="BD34" s="212"/>
      <c r="BE34" s="212"/>
      <c r="BF34" s="212"/>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05" t="s">
        <v>320</v>
      </c>
      <c r="CE34" s="606"/>
      <c r="CF34" s="606"/>
      <c r="CG34" s="606"/>
      <c r="CH34" s="606"/>
      <c r="CI34" s="606"/>
      <c r="CJ34" s="606"/>
      <c r="CK34" s="606"/>
      <c r="CL34" s="606"/>
      <c r="CM34" s="606"/>
      <c r="CN34" s="606"/>
      <c r="CO34" s="606"/>
      <c r="CP34" s="606"/>
      <c r="CQ34" s="607"/>
      <c r="CR34" s="608">
        <v>6286943</v>
      </c>
      <c r="CS34" s="609"/>
      <c r="CT34" s="609"/>
      <c r="CU34" s="609"/>
      <c r="CV34" s="609"/>
      <c r="CW34" s="609"/>
      <c r="CX34" s="609"/>
      <c r="CY34" s="610"/>
      <c r="CZ34" s="611">
        <v>19.5</v>
      </c>
      <c r="DA34" s="623"/>
      <c r="DB34" s="623"/>
      <c r="DC34" s="624"/>
      <c r="DD34" s="614">
        <v>1603946</v>
      </c>
      <c r="DE34" s="609"/>
      <c r="DF34" s="609"/>
      <c r="DG34" s="609"/>
      <c r="DH34" s="609"/>
      <c r="DI34" s="609"/>
      <c r="DJ34" s="609"/>
      <c r="DK34" s="610"/>
      <c r="DL34" s="614">
        <v>1141584</v>
      </c>
      <c r="DM34" s="609"/>
      <c r="DN34" s="609"/>
      <c r="DO34" s="609"/>
      <c r="DP34" s="609"/>
      <c r="DQ34" s="609"/>
      <c r="DR34" s="609"/>
      <c r="DS34" s="609"/>
      <c r="DT34" s="609"/>
      <c r="DU34" s="609"/>
      <c r="DV34" s="610"/>
      <c r="DW34" s="611">
        <v>10.199999999999999</v>
      </c>
      <c r="DX34" s="623"/>
      <c r="DY34" s="623"/>
      <c r="DZ34" s="623"/>
      <c r="EA34" s="623"/>
      <c r="EB34" s="623"/>
      <c r="EC34" s="635"/>
    </row>
    <row r="35" spans="2:133" ht="11.25" customHeight="1" x14ac:dyDescent="0.15">
      <c r="B35" s="605" t="s">
        <v>321</v>
      </c>
      <c r="C35" s="606"/>
      <c r="D35" s="606"/>
      <c r="E35" s="606"/>
      <c r="F35" s="606"/>
      <c r="G35" s="606"/>
      <c r="H35" s="606"/>
      <c r="I35" s="606"/>
      <c r="J35" s="606"/>
      <c r="K35" s="606"/>
      <c r="L35" s="606"/>
      <c r="M35" s="606"/>
      <c r="N35" s="606"/>
      <c r="O35" s="606"/>
      <c r="P35" s="606"/>
      <c r="Q35" s="607"/>
      <c r="R35" s="608">
        <v>5217404</v>
      </c>
      <c r="S35" s="609"/>
      <c r="T35" s="609"/>
      <c r="U35" s="609"/>
      <c r="V35" s="609"/>
      <c r="W35" s="609"/>
      <c r="X35" s="609"/>
      <c r="Y35" s="610"/>
      <c r="Z35" s="646">
        <v>15.7</v>
      </c>
      <c r="AA35" s="646"/>
      <c r="AB35" s="646"/>
      <c r="AC35" s="646"/>
      <c r="AD35" s="647" t="s">
        <v>231</v>
      </c>
      <c r="AE35" s="647"/>
      <c r="AF35" s="647"/>
      <c r="AG35" s="647"/>
      <c r="AH35" s="647"/>
      <c r="AI35" s="647"/>
      <c r="AJ35" s="647"/>
      <c r="AK35" s="647"/>
      <c r="AL35" s="611" t="s">
        <v>243</v>
      </c>
      <c r="AM35" s="612"/>
      <c r="AN35" s="612"/>
      <c r="AO35" s="648"/>
      <c r="AP35" s="218"/>
      <c r="AQ35" s="660" t="s">
        <v>322</v>
      </c>
      <c r="AR35" s="661"/>
      <c r="AS35" s="661"/>
      <c r="AT35" s="661"/>
      <c r="AU35" s="661"/>
      <c r="AV35" s="661"/>
      <c r="AW35" s="661"/>
      <c r="AX35" s="661"/>
      <c r="AY35" s="661"/>
      <c r="AZ35" s="661"/>
      <c r="BA35" s="661"/>
      <c r="BB35" s="661"/>
      <c r="BC35" s="661"/>
      <c r="BD35" s="661"/>
      <c r="BE35" s="661"/>
      <c r="BF35" s="662"/>
      <c r="BG35" s="660" t="s">
        <v>323</v>
      </c>
      <c r="BH35" s="661"/>
      <c r="BI35" s="661"/>
      <c r="BJ35" s="661"/>
      <c r="BK35" s="661"/>
      <c r="BL35" s="661"/>
      <c r="BM35" s="661"/>
      <c r="BN35" s="661"/>
      <c r="BO35" s="661"/>
      <c r="BP35" s="661"/>
      <c r="BQ35" s="661"/>
      <c r="BR35" s="661"/>
      <c r="BS35" s="661"/>
      <c r="BT35" s="661"/>
      <c r="BU35" s="661"/>
      <c r="BV35" s="661"/>
      <c r="BW35" s="661"/>
      <c r="BX35" s="661"/>
      <c r="BY35" s="661"/>
      <c r="BZ35" s="661"/>
      <c r="CA35" s="661"/>
      <c r="CB35" s="662"/>
      <c r="CD35" s="605" t="s">
        <v>324</v>
      </c>
      <c r="CE35" s="606"/>
      <c r="CF35" s="606"/>
      <c r="CG35" s="606"/>
      <c r="CH35" s="606"/>
      <c r="CI35" s="606"/>
      <c r="CJ35" s="606"/>
      <c r="CK35" s="606"/>
      <c r="CL35" s="606"/>
      <c r="CM35" s="606"/>
      <c r="CN35" s="606"/>
      <c r="CO35" s="606"/>
      <c r="CP35" s="606"/>
      <c r="CQ35" s="607"/>
      <c r="CR35" s="608">
        <v>47505</v>
      </c>
      <c r="CS35" s="621"/>
      <c r="CT35" s="621"/>
      <c r="CU35" s="621"/>
      <c r="CV35" s="621"/>
      <c r="CW35" s="621"/>
      <c r="CX35" s="621"/>
      <c r="CY35" s="622"/>
      <c r="CZ35" s="611">
        <v>0.1</v>
      </c>
      <c r="DA35" s="623"/>
      <c r="DB35" s="623"/>
      <c r="DC35" s="624"/>
      <c r="DD35" s="614">
        <v>35567</v>
      </c>
      <c r="DE35" s="621"/>
      <c r="DF35" s="621"/>
      <c r="DG35" s="621"/>
      <c r="DH35" s="621"/>
      <c r="DI35" s="621"/>
      <c r="DJ35" s="621"/>
      <c r="DK35" s="622"/>
      <c r="DL35" s="614">
        <v>32060</v>
      </c>
      <c r="DM35" s="621"/>
      <c r="DN35" s="621"/>
      <c r="DO35" s="621"/>
      <c r="DP35" s="621"/>
      <c r="DQ35" s="621"/>
      <c r="DR35" s="621"/>
      <c r="DS35" s="621"/>
      <c r="DT35" s="621"/>
      <c r="DU35" s="621"/>
      <c r="DV35" s="622"/>
      <c r="DW35" s="611">
        <v>0.3</v>
      </c>
      <c r="DX35" s="623"/>
      <c r="DY35" s="623"/>
      <c r="DZ35" s="623"/>
      <c r="EA35" s="623"/>
      <c r="EB35" s="623"/>
      <c r="EC35" s="635"/>
    </row>
    <row r="36" spans="2:133" ht="11.25" customHeight="1" x14ac:dyDescent="0.15">
      <c r="B36" s="605" t="s">
        <v>325</v>
      </c>
      <c r="C36" s="606"/>
      <c r="D36" s="606"/>
      <c r="E36" s="606"/>
      <c r="F36" s="606"/>
      <c r="G36" s="606"/>
      <c r="H36" s="606"/>
      <c r="I36" s="606"/>
      <c r="J36" s="606"/>
      <c r="K36" s="606"/>
      <c r="L36" s="606"/>
      <c r="M36" s="606"/>
      <c r="N36" s="606"/>
      <c r="O36" s="606"/>
      <c r="P36" s="606"/>
      <c r="Q36" s="607"/>
      <c r="R36" s="608">
        <v>705684</v>
      </c>
      <c r="S36" s="609"/>
      <c r="T36" s="609"/>
      <c r="U36" s="609"/>
      <c r="V36" s="609"/>
      <c r="W36" s="609"/>
      <c r="X36" s="609"/>
      <c r="Y36" s="610"/>
      <c r="Z36" s="646">
        <v>2.1</v>
      </c>
      <c r="AA36" s="646"/>
      <c r="AB36" s="646"/>
      <c r="AC36" s="646"/>
      <c r="AD36" s="647" t="s">
        <v>127</v>
      </c>
      <c r="AE36" s="647"/>
      <c r="AF36" s="647"/>
      <c r="AG36" s="647"/>
      <c r="AH36" s="647"/>
      <c r="AI36" s="647"/>
      <c r="AJ36" s="647"/>
      <c r="AK36" s="647"/>
      <c r="AL36" s="611" t="s">
        <v>127</v>
      </c>
      <c r="AM36" s="612"/>
      <c r="AN36" s="612"/>
      <c r="AO36" s="648"/>
      <c r="AP36" s="218"/>
      <c r="AQ36" s="657" t="s">
        <v>326</v>
      </c>
      <c r="AR36" s="658"/>
      <c r="AS36" s="658"/>
      <c r="AT36" s="658"/>
      <c r="AU36" s="658"/>
      <c r="AV36" s="658"/>
      <c r="AW36" s="658"/>
      <c r="AX36" s="658"/>
      <c r="AY36" s="659"/>
      <c r="AZ36" s="663">
        <v>1894561</v>
      </c>
      <c r="BA36" s="664"/>
      <c r="BB36" s="664"/>
      <c r="BC36" s="664"/>
      <c r="BD36" s="664"/>
      <c r="BE36" s="664"/>
      <c r="BF36" s="665"/>
      <c r="BG36" s="666" t="s">
        <v>327</v>
      </c>
      <c r="BH36" s="667"/>
      <c r="BI36" s="667"/>
      <c r="BJ36" s="667"/>
      <c r="BK36" s="667"/>
      <c r="BL36" s="667"/>
      <c r="BM36" s="667"/>
      <c r="BN36" s="667"/>
      <c r="BO36" s="667"/>
      <c r="BP36" s="667"/>
      <c r="BQ36" s="667"/>
      <c r="BR36" s="667"/>
      <c r="BS36" s="667"/>
      <c r="BT36" s="667"/>
      <c r="BU36" s="668"/>
      <c r="BV36" s="663">
        <v>147855</v>
      </c>
      <c r="BW36" s="664"/>
      <c r="BX36" s="664"/>
      <c r="BY36" s="664"/>
      <c r="BZ36" s="664"/>
      <c r="CA36" s="664"/>
      <c r="CB36" s="665"/>
      <c r="CD36" s="605" t="s">
        <v>328</v>
      </c>
      <c r="CE36" s="606"/>
      <c r="CF36" s="606"/>
      <c r="CG36" s="606"/>
      <c r="CH36" s="606"/>
      <c r="CI36" s="606"/>
      <c r="CJ36" s="606"/>
      <c r="CK36" s="606"/>
      <c r="CL36" s="606"/>
      <c r="CM36" s="606"/>
      <c r="CN36" s="606"/>
      <c r="CO36" s="606"/>
      <c r="CP36" s="606"/>
      <c r="CQ36" s="607"/>
      <c r="CR36" s="608">
        <v>2531753</v>
      </c>
      <c r="CS36" s="609"/>
      <c r="CT36" s="609"/>
      <c r="CU36" s="609"/>
      <c r="CV36" s="609"/>
      <c r="CW36" s="609"/>
      <c r="CX36" s="609"/>
      <c r="CY36" s="610"/>
      <c r="CZ36" s="611">
        <v>7.8</v>
      </c>
      <c r="DA36" s="623"/>
      <c r="DB36" s="623"/>
      <c r="DC36" s="624"/>
      <c r="DD36" s="614">
        <v>1690490</v>
      </c>
      <c r="DE36" s="609"/>
      <c r="DF36" s="609"/>
      <c r="DG36" s="609"/>
      <c r="DH36" s="609"/>
      <c r="DI36" s="609"/>
      <c r="DJ36" s="609"/>
      <c r="DK36" s="610"/>
      <c r="DL36" s="614">
        <v>956240</v>
      </c>
      <c r="DM36" s="609"/>
      <c r="DN36" s="609"/>
      <c r="DO36" s="609"/>
      <c r="DP36" s="609"/>
      <c r="DQ36" s="609"/>
      <c r="DR36" s="609"/>
      <c r="DS36" s="609"/>
      <c r="DT36" s="609"/>
      <c r="DU36" s="609"/>
      <c r="DV36" s="610"/>
      <c r="DW36" s="611">
        <v>8.5</v>
      </c>
      <c r="DX36" s="623"/>
      <c r="DY36" s="623"/>
      <c r="DZ36" s="623"/>
      <c r="EA36" s="623"/>
      <c r="EB36" s="623"/>
      <c r="EC36" s="635"/>
    </row>
    <row r="37" spans="2:133" ht="11.25" customHeight="1" x14ac:dyDescent="0.15">
      <c r="B37" s="605" t="s">
        <v>329</v>
      </c>
      <c r="C37" s="606"/>
      <c r="D37" s="606"/>
      <c r="E37" s="606"/>
      <c r="F37" s="606"/>
      <c r="G37" s="606"/>
      <c r="H37" s="606"/>
      <c r="I37" s="606"/>
      <c r="J37" s="606"/>
      <c r="K37" s="606"/>
      <c r="L37" s="606"/>
      <c r="M37" s="606"/>
      <c r="N37" s="606"/>
      <c r="O37" s="606"/>
      <c r="P37" s="606"/>
      <c r="Q37" s="607"/>
      <c r="R37" s="608">
        <v>256497</v>
      </c>
      <c r="S37" s="609"/>
      <c r="T37" s="609"/>
      <c r="U37" s="609"/>
      <c r="V37" s="609"/>
      <c r="W37" s="609"/>
      <c r="X37" s="609"/>
      <c r="Y37" s="610"/>
      <c r="Z37" s="646">
        <v>0.8</v>
      </c>
      <c r="AA37" s="646"/>
      <c r="AB37" s="646"/>
      <c r="AC37" s="646"/>
      <c r="AD37" s="647">
        <v>776</v>
      </c>
      <c r="AE37" s="647"/>
      <c r="AF37" s="647"/>
      <c r="AG37" s="647"/>
      <c r="AH37" s="647"/>
      <c r="AI37" s="647"/>
      <c r="AJ37" s="647"/>
      <c r="AK37" s="647"/>
      <c r="AL37" s="611">
        <v>0</v>
      </c>
      <c r="AM37" s="612"/>
      <c r="AN37" s="612"/>
      <c r="AO37" s="648"/>
      <c r="AQ37" s="641" t="s">
        <v>330</v>
      </c>
      <c r="AR37" s="642"/>
      <c r="AS37" s="642"/>
      <c r="AT37" s="642"/>
      <c r="AU37" s="642"/>
      <c r="AV37" s="642"/>
      <c r="AW37" s="642"/>
      <c r="AX37" s="642"/>
      <c r="AY37" s="643"/>
      <c r="AZ37" s="608">
        <v>182758</v>
      </c>
      <c r="BA37" s="609"/>
      <c r="BB37" s="609"/>
      <c r="BC37" s="609"/>
      <c r="BD37" s="621"/>
      <c r="BE37" s="621"/>
      <c r="BF37" s="644"/>
      <c r="BG37" s="605" t="s">
        <v>331</v>
      </c>
      <c r="BH37" s="606"/>
      <c r="BI37" s="606"/>
      <c r="BJ37" s="606"/>
      <c r="BK37" s="606"/>
      <c r="BL37" s="606"/>
      <c r="BM37" s="606"/>
      <c r="BN37" s="606"/>
      <c r="BO37" s="606"/>
      <c r="BP37" s="606"/>
      <c r="BQ37" s="606"/>
      <c r="BR37" s="606"/>
      <c r="BS37" s="606"/>
      <c r="BT37" s="606"/>
      <c r="BU37" s="607"/>
      <c r="BV37" s="608">
        <v>81864</v>
      </c>
      <c r="BW37" s="609"/>
      <c r="BX37" s="609"/>
      <c r="BY37" s="609"/>
      <c r="BZ37" s="609"/>
      <c r="CA37" s="609"/>
      <c r="CB37" s="645"/>
      <c r="CD37" s="605" t="s">
        <v>332</v>
      </c>
      <c r="CE37" s="606"/>
      <c r="CF37" s="606"/>
      <c r="CG37" s="606"/>
      <c r="CH37" s="606"/>
      <c r="CI37" s="606"/>
      <c r="CJ37" s="606"/>
      <c r="CK37" s="606"/>
      <c r="CL37" s="606"/>
      <c r="CM37" s="606"/>
      <c r="CN37" s="606"/>
      <c r="CO37" s="606"/>
      <c r="CP37" s="606"/>
      <c r="CQ37" s="607"/>
      <c r="CR37" s="608">
        <v>736466</v>
      </c>
      <c r="CS37" s="621"/>
      <c r="CT37" s="621"/>
      <c r="CU37" s="621"/>
      <c r="CV37" s="621"/>
      <c r="CW37" s="621"/>
      <c r="CX37" s="621"/>
      <c r="CY37" s="622"/>
      <c r="CZ37" s="611">
        <v>2.2999999999999998</v>
      </c>
      <c r="DA37" s="623"/>
      <c r="DB37" s="623"/>
      <c r="DC37" s="624"/>
      <c r="DD37" s="614">
        <v>712327</v>
      </c>
      <c r="DE37" s="621"/>
      <c r="DF37" s="621"/>
      <c r="DG37" s="621"/>
      <c r="DH37" s="621"/>
      <c r="DI37" s="621"/>
      <c r="DJ37" s="621"/>
      <c r="DK37" s="622"/>
      <c r="DL37" s="614">
        <v>712327</v>
      </c>
      <c r="DM37" s="621"/>
      <c r="DN37" s="621"/>
      <c r="DO37" s="621"/>
      <c r="DP37" s="621"/>
      <c r="DQ37" s="621"/>
      <c r="DR37" s="621"/>
      <c r="DS37" s="621"/>
      <c r="DT37" s="621"/>
      <c r="DU37" s="621"/>
      <c r="DV37" s="622"/>
      <c r="DW37" s="611">
        <v>6.3</v>
      </c>
      <c r="DX37" s="623"/>
      <c r="DY37" s="623"/>
      <c r="DZ37" s="623"/>
      <c r="EA37" s="623"/>
      <c r="EB37" s="623"/>
      <c r="EC37" s="635"/>
    </row>
    <row r="38" spans="2:133" ht="11.25" customHeight="1" x14ac:dyDescent="0.15">
      <c r="B38" s="605" t="s">
        <v>333</v>
      </c>
      <c r="C38" s="606"/>
      <c r="D38" s="606"/>
      <c r="E38" s="606"/>
      <c r="F38" s="606"/>
      <c r="G38" s="606"/>
      <c r="H38" s="606"/>
      <c r="I38" s="606"/>
      <c r="J38" s="606"/>
      <c r="K38" s="606"/>
      <c r="L38" s="606"/>
      <c r="M38" s="606"/>
      <c r="N38" s="606"/>
      <c r="O38" s="606"/>
      <c r="P38" s="606"/>
      <c r="Q38" s="607"/>
      <c r="R38" s="608">
        <v>1690966</v>
      </c>
      <c r="S38" s="609"/>
      <c r="T38" s="609"/>
      <c r="U38" s="609"/>
      <c r="V38" s="609"/>
      <c r="W38" s="609"/>
      <c r="X38" s="609"/>
      <c r="Y38" s="610"/>
      <c r="Z38" s="646">
        <v>5.0999999999999996</v>
      </c>
      <c r="AA38" s="646"/>
      <c r="AB38" s="646"/>
      <c r="AC38" s="646"/>
      <c r="AD38" s="647" t="s">
        <v>231</v>
      </c>
      <c r="AE38" s="647"/>
      <c r="AF38" s="647"/>
      <c r="AG38" s="647"/>
      <c r="AH38" s="647"/>
      <c r="AI38" s="647"/>
      <c r="AJ38" s="647"/>
      <c r="AK38" s="647"/>
      <c r="AL38" s="611" t="s">
        <v>243</v>
      </c>
      <c r="AM38" s="612"/>
      <c r="AN38" s="612"/>
      <c r="AO38" s="648"/>
      <c r="AQ38" s="641" t="s">
        <v>334</v>
      </c>
      <c r="AR38" s="642"/>
      <c r="AS38" s="642"/>
      <c r="AT38" s="642"/>
      <c r="AU38" s="642"/>
      <c r="AV38" s="642"/>
      <c r="AW38" s="642"/>
      <c r="AX38" s="642"/>
      <c r="AY38" s="643"/>
      <c r="AZ38" s="608">
        <v>90300</v>
      </c>
      <c r="BA38" s="609"/>
      <c r="BB38" s="609"/>
      <c r="BC38" s="609"/>
      <c r="BD38" s="621"/>
      <c r="BE38" s="621"/>
      <c r="BF38" s="644"/>
      <c r="BG38" s="605" t="s">
        <v>335</v>
      </c>
      <c r="BH38" s="606"/>
      <c r="BI38" s="606"/>
      <c r="BJ38" s="606"/>
      <c r="BK38" s="606"/>
      <c r="BL38" s="606"/>
      <c r="BM38" s="606"/>
      <c r="BN38" s="606"/>
      <c r="BO38" s="606"/>
      <c r="BP38" s="606"/>
      <c r="BQ38" s="606"/>
      <c r="BR38" s="606"/>
      <c r="BS38" s="606"/>
      <c r="BT38" s="606"/>
      <c r="BU38" s="607"/>
      <c r="BV38" s="608">
        <v>4876</v>
      </c>
      <c r="BW38" s="609"/>
      <c r="BX38" s="609"/>
      <c r="BY38" s="609"/>
      <c r="BZ38" s="609"/>
      <c r="CA38" s="609"/>
      <c r="CB38" s="645"/>
      <c r="CD38" s="605" t="s">
        <v>336</v>
      </c>
      <c r="CE38" s="606"/>
      <c r="CF38" s="606"/>
      <c r="CG38" s="606"/>
      <c r="CH38" s="606"/>
      <c r="CI38" s="606"/>
      <c r="CJ38" s="606"/>
      <c r="CK38" s="606"/>
      <c r="CL38" s="606"/>
      <c r="CM38" s="606"/>
      <c r="CN38" s="606"/>
      <c r="CO38" s="606"/>
      <c r="CP38" s="606"/>
      <c r="CQ38" s="607"/>
      <c r="CR38" s="608">
        <v>1854358</v>
      </c>
      <c r="CS38" s="609"/>
      <c r="CT38" s="609"/>
      <c r="CU38" s="609"/>
      <c r="CV38" s="609"/>
      <c r="CW38" s="609"/>
      <c r="CX38" s="609"/>
      <c r="CY38" s="610"/>
      <c r="CZ38" s="611">
        <v>5.7</v>
      </c>
      <c r="DA38" s="623"/>
      <c r="DB38" s="623"/>
      <c r="DC38" s="624"/>
      <c r="DD38" s="614">
        <v>1392925</v>
      </c>
      <c r="DE38" s="609"/>
      <c r="DF38" s="609"/>
      <c r="DG38" s="609"/>
      <c r="DH38" s="609"/>
      <c r="DI38" s="609"/>
      <c r="DJ38" s="609"/>
      <c r="DK38" s="610"/>
      <c r="DL38" s="614">
        <v>1239206</v>
      </c>
      <c r="DM38" s="609"/>
      <c r="DN38" s="609"/>
      <c r="DO38" s="609"/>
      <c r="DP38" s="609"/>
      <c r="DQ38" s="609"/>
      <c r="DR38" s="609"/>
      <c r="DS38" s="609"/>
      <c r="DT38" s="609"/>
      <c r="DU38" s="609"/>
      <c r="DV38" s="610"/>
      <c r="DW38" s="611">
        <v>11</v>
      </c>
      <c r="DX38" s="623"/>
      <c r="DY38" s="623"/>
      <c r="DZ38" s="623"/>
      <c r="EA38" s="623"/>
      <c r="EB38" s="623"/>
      <c r="EC38" s="635"/>
    </row>
    <row r="39" spans="2:133" ht="11.25" customHeight="1" x14ac:dyDescent="0.15">
      <c r="B39" s="605" t="s">
        <v>337</v>
      </c>
      <c r="C39" s="606"/>
      <c r="D39" s="606"/>
      <c r="E39" s="606"/>
      <c r="F39" s="606"/>
      <c r="G39" s="606"/>
      <c r="H39" s="606"/>
      <c r="I39" s="606"/>
      <c r="J39" s="606"/>
      <c r="K39" s="606"/>
      <c r="L39" s="606"/>
      <c r="M39" s="606"/>
      <c r="N39" s="606"/>
      <c r="O39" s="606"/>
      <c r="P39" s="606"/>
      <c r="Q39" s="607"/>
      <c r="R39" s="608" t="s">
        <v>243</v>
      </c>
      <c r="S39" s="609"/>
      <c r="T39" s="609"/>
      <c r="U39" s="609"/>
      <c r="V39" s="609"/>
      <c r="W39" s="609"/>
      <c r="X39" s="609"/>
      <c r="Y39" s="610"/>
      <c r="Z39" s="646" t="s">
        <v>127</v>
      </c>
      <c r="AA39" s="646"/>
      <c r="AB39" s="646"/>
      <c r="AC39" s="646"/>
      <c r="AD39" s="647" t="s">
        <v>231</v>
      </c>
      <c r="AE39" s="647"/>
      <c r="AF39" s="647"/>
      <c r="AG39" s="647"/>
      <c r="AH39" s="647"/>
      <c r="AI39" s="647"/>
      <c r="AJ39" s="647"/>
      <c r="AK39" s="647"/>
      <c r="AL39" s="611" t="s">
        <v>127</v>
      </c>
      <c r="AM39" s="612"/>
      <c r="AN39" s="612"/>
      <c r="AO39" s="648"/>
      <c r="AQ39" s="641" t="s">
        <v>338</v>
      </c>
      <c r="AR39" s="642"/>
      <c r="AS39" s="642"/>
      <c r="AT39" s="642"/>
      <c r="AU39" s="642"/>
      <c r="AV39" s="642"/>
      <c r="AW39" s="642"/>
      <c r="AX39" s="642"/>
      <c r="AY39" s="643"/>
      <c r="AZ39" s="608">
        <v>33407</v>
      </c>
      <c r="BA39" s="609"/>
      <c r="BB39" s="609"/>
      <c r="BC39" s="609"/>
      <c r="BD39" s="621"/>
      <c r="BE39" s="621"/>
      <c r="BF39" s="644"/>
      <c r="BG39" s="605" t="s">
        <v>339</v>
      </c>
      <c r="BH39" s="606"/>
      <c r="BI39" s="606"/>
      <c r="BJ39" s="606"/>
      <c r="BK39" s="606"/>
      <c r="BL39" s="606"/>
      <c r="BM39" s="606"/>
      <c r="BN39" s="606"/>
      <c r="BO39" s="606"/>
      <c r="BP39" s="606"/>
      <c r="BQ39" s="606"/>
      <c r="BR39" s="606"/>
      <c r="BS39" s="606"/>
      <c r="BT39" s="606"/>
      <c r="BU39" s="607"/>
      <c r="BV39" s="608">
        <v>7637</v>
      </c>
      <c r="BW39" s="609"/>
      <c r="BX39" s="609"/>
      <c r="BY39" s="609"/>
      <c r="BZ39" s="609"/>
      <c r="CA39" s="609"/>
      <c r="CB39" s="645"/>
      <c r="CD39" s="605" t="s">
        <v>340</v>
      </c>
      <c r="CE39" s="606"/>
      <c r="CF39" s="606"/>
      <c r="CG39" s="606"/>
      <c r="CH39" s="606"/>
      <c r="CI39" s="606"/>
      <c r="CJ39" s="606"/>
      <c r="CK39" s="606"/>
      <c r="CL39" s="606"/>
      <c r="CM39" s="606"/>
      <c r="CN39" s="606"/>
      <c r="CO39" s="606"/>
      <c r="CP39" s="606"/>
      <c r="CQ39" s="607"/>
      <c r="CR39" s="608">
        <v>7125949</v>
      </c>
      <c r="CS39" s="621"/>
      <c r="CT39" s="621"/>
      <c r="CU39" s="621"/>
      <c r="CV39" s="621"/>
      <c r="CW39" s="621"/>
      <c r="CX39" s="621"/>
      <c r="CY39" s="622"/>
      <c r="CZ39" s="611">
        <v>22.1</v>
      </c>
      <c r="DA39" s="623"/>
      <c r="DB39" s="623"/>
      <c r="DC39" s="624"/>
      <c r="DD39" s="614">
        <v>796364</v>
      </c>
      <c r="DE39" s="621"/>
      <c r="DF39" s="621"/>
      <c r="DG39" s="621"/>
      <c r="DH39" s="621"/>
      <c r="DI39" s="621"/>
      <c r="DJ39" s="621"/>
      <c r="DK39" s="622"/>
      <c r="DL39" s="614" t="s">
        <v>127</v>
      </c>
      <c r="DM39" s="621"/>
      <c r="DN39" s="621"/>
      <c r="DO39" s="621"/>
      <c r="DP39" s="621"/>
      <c r="DQ39" s="621"/>
      <c r="DR39" s="621"/>
      <c r="DS39" s="621"/>
      <c r="DT39" s="621"/>
      <c r="DU39" s="621"/>
      <c r="DV39" s="622"/>
      <c r="DW39" s="611" t="s">
        <v>127</v>
      </c>
      <c r="DX39" s="623"/>
      <c r="DY39" s="623"/>
      <c r="DZ39" s="623"/>
      <c r="EA39" s="623"/>
      <c r="EB39" s="623"/>
      <c r="EC39" s="635"/>
    </row>
    <row r="40" spans="2:133" ht="11.25" customHeight="1" x14ac:dyDescent="0.15">
      <c r="B40" s="605" t="s">
        <v>341</v>
      </c>
      <c r="C40" s="606"/>
      <c r="D40" s="606"/>
      <c r="E40" s="606"/>
      <c r="F40" s="606"/>
      <c r="G40" s="606"/>
      <c r="H40" s="606"/>
      <c r="I40" s="606"/>
      <c r="J40" s="606"/>
      <c r="K40" s="606"/>
      <c r="L40" s="606"/>
      <c r="M40" s="606"/>
      <c r="N40" s="606"/>
      <c r="O40" s="606"/>
      <c r="P40" s="606"/>
      <c r="Q40" s="607"/>
      <c r="R40" s="608">
        <v>132666</v>
      </c>
      <c r="S40" s="609"/>
      <c r="T40" s="609"/>
      <c r="U40" s="609"/>
      <c r="V40" s="609"/>
      <c r="W40" s="609"/>
      <c r="X40" s="609"/>
      <c r="Y40" s="610"/>
      <c r="Z40" s="646">
        <v>0.4</v>
      </c>
      <c r="AA40" s="646"/>
      <c r="AB40" s="646"/>
      <c r="AC40" s="646"/>
      <c r="AD40" s="647" t="s">
        <v>127</v>
      </c>
      <c r="AE40" s="647"/>
      <c r="AF40" s="647"/>
      <c r="AG40" s="647"/>
      <c r="AH40" s="647"/>
      <c r="AI40" s="647"/>
      <c r="AJ40" s="647"/>
      <c r="AK40" s="647"/>
      <c r="AL40" s="611" t="s">
        <v>127</v>
      </c>
      <c r="AM40" s="612"/>
      <c r="AN40" s="612"/>
      <c r="AO40" s="648"/>
      <c r="AQ40" s="641" t="s">
        <v>342</v>
      </c>
      <c r="AR40" s="642"/>
      <c r="AS40" s="642"/>
      <c r="AT40" s="642"/>
      <c r="AU40" s="642"/>
      <c r="AV40" s="642"/>
      <c r="AW40" s="642"/>
      <c r="AX40" s="642"/>
      <c r="AY40" s="643"/>
      <c r="AZ40" s="608">
        <v>6796</v>
      </c>
      <c r="BA40" s="609"/>
      <c r="BB40" s="609"/>
      <c r="BC40" s="609"/>
      <c r="BD40" s="621"/>
      <c r="BE40" s="621"/>
      <c r="BF40" s="644"/>
      <c r="BG40" s="649" t="s">
        <v>343</v>
      </c>
      <c r="BH40" s="650"/>
      <c r="BI40" s="650"/>
      <c r="BJ40" s="650"/>
      <c r="BK40" s="650"/>
      <c r="BL40" s="214"/>
      <c r="BM40" s="606" t="s">
        <v>344</v>
      </c>
      <c r="BN40" s="606"/>
      <c r="BO40" s="606"/>
      <c r="BP40" s="606"/>
      <c r="BQ40" s="606"/>
      <c r="BR40" s="606"/>
      <c r="BS40" s="606"/>
      <c r="BT40" s="606"/>
      <c r="BU40" s="607"/>
      <c r="BV40" s="608">
        <v>89</v>
      </c>
      <c r="BW40" s="609"/>
      <c r="BX40" s="609"/>
      <c r="BY40" s="609"/>
      <c r="BZ40" s="609"/>
      <c r="CA40" s="609"/>
      <c r="CB40" s="645"/>
      <c r="CD40" s="605" t="s">
        <v>345</v>
      </c>
      <c r="CE40" s="606"/>
      <c r="CF40" s="606"/>
      <c r="CG40" s="606"/>
      <c r="CH40" s="606"/>
      <c r="CI40" s="606"/>
      <c r="CJ40" s="606"/>
      <c r="CK40" s="606"/>
      <c r="CL40" s="606"/>
      <c r="CM40" s="606"/>
      <c r="CN40" s="606"/>
      <c r="CO40" s="606"/>
      <c r="CP40" s="606"/>
      <c r="CQ40" s="607"/>
      <c r="CR40" s="608">
        <v>15299</v>
      </c>
      <c r="CS40" s="609"/>
      <c r="CT40" s="609"/>
      <c r="CU40" s="609"/>
      <c r="CV40" s="609"/>
      <c r="CW40" s="609"/>
      <c r="CX40" s="609"/>
      <c r="CY40" s="610"/>
      <c r="CZ40" s="611">
        <v>0</v>
      </c>
      <c r="DA40" s="623"/>
      <c r="DB40" s="623"/>
      <c r="DC40" s="624"/>
      <c r="DD40" s="614" t="s">
        <v>127</v>
      </c>
      <c r="DE40" s="609"/>
      <c r="DF40" s="609"/>
      <c r="DG40" s="609"/>
      <c r="DH40" s="609"/>
      <c r="DI40" s="609"/>
      <c r="DJ40" s="609"/>
      <c r="DK40" s="610"/>
      <c r="DL40" s="614" t="s">
        <v>135</v>
      </c>
      <c r="DM40" s="609"/>
      <c r="DN40" s="609"/>
      <c r="DO40" s="609"/>
      <c r="DP40" s="609"/>
      <c r="DQ40" s="609"/>
      <c r="DR40" s="609"/>
      <c r="DS40" s="609"/>
      <c r="DT40" s="609"/>
      <c r="DU40" s="609"/>
      <c r="DV40" s="610"/>
      <c r="DW40" s="611" t="s">
        <v>243</v>
      </c>
      <c r="DX40" s="623"/>
      <c r="DY40" s="623"/>
      <c r="DZ40" s="623"/>
      <c r="EA40" s="623"/>
      <c r="EB40" s="623"/>
      <c r="EC40" s="635"/>
    </row>
    <row r="41" spans="2:133" ht="11.25" customHeight="1" x14ac:dyDescent="0.15">
      <c r="B41" s="589" t="s">
        <v>346</v>
      </c>
      <c r="C41" s="590"/>
      <c r="D41" s="590"/>
      <c r="E41" s="590"/>
      <c r="F41" s="590"/>
      <c r="G41" s="590"/>
      <c r="H41" s="590"/>
      <c r="I41" s="590"/>
      <c r="J41" s="590"/>
      <c r="K41" s="590"/>
      <c r="L41" s="590"/>
      <c r="M41" s="590"/>
      <c r="N41" s="590"/>
      <c r="O41" s="590"/>
      <c r="P41" s="590"/>
      <c r="Q41" s="591"/>
      <c r="R41" s="592">
        <v>33173482</v>
      </c>
      <c r="S41" s="633"/>
      <c r="T41" s="633"/>
      <c r="U41" s="633"/>
      <c r="V41" s="633"/>
      <c r="W41" s="633"/>
      <c r="X41" s="633"/>
      <c r="Y41" s="636"/>
      <c r="Z41" s="637">
        <v>100</v>
      </c>
      <c r="AA41" s="637"/>
      <c r="AB41" s="637"/>
      <c r="AC41" s="637"/>
      <c r="AD41" s="638">
        <v>11099255</v>
      </c>
      <c r="AE41" s="638"/>
      <c r="AF41" s="638"/>
      <c r="AG41" s="638"/>
      <c r="AH41" s="638"/>
      <c r="AI41" s="638"/>
      <c r="AJ41" s="638"/>
      <c r="AK41" s="638"/>
      <c r="AL41" s="595">
        <v>100</v>
      </c>
      <c r="AM41" s="639"/>
      <c r="AN41" s="639"/>
      <c r="AO41" s="640"/>
      <c r="AQ41" s="641" t="s">
        <v>347</v>
      </c>
      <c r="AR41" s="642"/>
      <c r="AS41" s="642"/>
      <c r="AT41" s="642"/>
      <c r="AU41" s="642"/>
      <c r="AV41" s="642"/>
      <c r="AW41" s="642"/>
      <c r="AX41" s="642"/>
      <c r="AY41" s="643"/>
      <c r="AZ41" s="608">
        <v>350720</v>
      </c>
      <c r="BA41" s="609"/>
      <c r="BB41" s="609"/>
      <c r="BC41" s="609"/>
      <c r="BD41" s="621"/>
      <c r="BE41" s="621"/>
      <c r="BF41" s="644"/>
      <c r="BG41" s="649"/>
      <c r="BH41" s="650"/>
      <c r="BI41" s="650"/>
      <c r="BJ41" s="650"/>
      <c r="BK41" s="650"/>
      <c r="BL41" s="214"/>
      <c r="BM41" s="606" t="s">
        <v>348</v>
      </c>
      <c r="BN41" s="606"/>
      <c r="BO41" s="606"/>
      <c r="BP41" s="606"/>
      <c r="BQ41" s="606"/>
      <c r="BR41" s="606"/>
      <c r="BS41" s="606"/>
      <c r="BT41" s="606"/>
      <c r="BU41" s="607"/>
      <c r="BV41" s="608" t="s">
        <v>127</v>
      </c>
      <c r="BW41" s="609"/>
      <c r="BX41" s="609"/>
      <c r="BY41" s="609"/>
      <c r="BZ41" s="609"/>
      <c r="CA41" s="609"/>
      <c r="CB41" s="645"/>
      <c r="CD41" s="605" t="s">
        <v>349</v>
      </c>
      <c r="CE41" s="606"/>
      <c r="CF41" s="606"/>
      <c r="CG41" s="606"/>
      <c r="CH41" s="606"/>
      <c r="CI41" s="606"/>
      <c r="CJ41" s="606"/>
      <c r="CK41" s="606"/>
      <c r="CL41" s="606"/>
      <c r="CM41" s="606"/>
      <c r="CN41" s="606"/>
      <c r="CO41" s="606"/>
      <c r="CP41" s="606"/>
      <c r="CQ41" s="607"/>
      <c r="CR41" s="608" t="s">
        <v>243</v>
      </c>
      <c r="CS41" s="621"/>
      <c r="CT41" s="621"/>
      <c r="CU41" s="621"/>
      <c r="CV41" s="621"/>
      <c r="CW41" s="621"/>
      <c r="CX41" s="621"/>
      <c r="CY41" s="622"/>
      <c r="CZ41" s="611" t="s">
        <v>243</v>
      </c>
      <c r="DA41" s="623"/>
      <c r="DB41" s="623"/>
      <c r="DC41" s="624"/>
      <c r="DD41" s="614" t="s">
        <v>135</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15">
      <c r="AQ42" s="653" t="s">
        <v>350</v>
      </c>
      <c r="AR42" s="654"/>
      <c r="AS42" s="654"/>
      <c r="AT42" s="654"/>
      <c r="AU42" s="654"/>
      <c r="AV42" s="654"/>
      <c r="AW42" s="654"/>
      <c r="AX42" s="654"/>
      <c r="AY42" s="655"/>
      <c r="AZ42" s="592">
        <v>1230580</v>
      </c>
      <c r="BA42" s="633"/>
      <c r="BB42" s="633"/>
      <c r="BC42" s="633"/>
      <c r="BD42" s="593"/>
      <c r="BE42" s="593"/>
      <c r="BF42" s="656"/>
      <c r="BG42" s="651"/>
      <c r="BH42" s="652"/>
      <c r="BI42" s="652"/>
      <c r="BJ42" s="652"/>
      <c r="BK42" s="652"/>
      <c r="BL42" s="215"/>
      <c r="BM42" s="590" t="s">
        <v>351</v>
      </c>
      <c r="BN42" s="590"/>
      <c r="BO42" s="590"/>
      <c r="BP42" s="590"/>
      <c r="BQ42" s="590"/>
      <c r="BR42" s="590"/>
      <c r="BS42" s="590"/>
      <c r="BT42" s="590"/>
      <c r="BU42" s="591"/>
      <c r="BV42" s="592">
        <v>393</v>
      </c>
      <c r="BW42" s="633"/>
      <c r="BX42" s="633"/>
      <c r="BY42" s="633"/>
      <c r="BZ42" s="633"/>
      <c r="CA42" s="633"/>
      <c r="CB42" s="634"/>
      <c r="CD42" s="605" t="s">
        <v>352</v>
      </c>
      <c r="CE42" s="606"/>
      <c r="CF42" s="606"/>
      <c r="CG42" s="606"/>
      <c r="CH42" s="606"/>
      <c r="CI42" s="606"/>
      <c r="CJ42" s="606"/>
      <c r="CK42" s="606"/>
      <c r="CL42" s="606"/>
      <c r="CM42" s="606"/>
      <c r="CN42" s="606"/>
      <c r="CO42" s="606"/>
      <c r="CP42" s="606"/>
      <c r="CQ42" s="607"/>
      <c r="CR42" s="608">
        <v>4019686</v>
      </c>
      <c r="CS42" s="621"/>
      <c r="CT42" s="621"/>
      <c r="CU42" s="621"/>
      <c r="CV42" s="621"/>
      <c r="CW42" s="621"/>
      <c r="CX42" s="621"/>
      <c r="CY42" s="622"/>
      <c r="CZ42" s="611">
        <v>12.5</v>
      </c>
      <c r="DA42" s="623"/>
      <c r="DB42" s="623"/>
      <c r="DC42" s="624"/>
      <c r="DD42" s="614">
        <v>536984</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15">
      <c r="B43" s="208" t="s">
        <v>353</v>
      </c>
      <c r="CD43" s="605" t="s">
        <v>354</v>
      </c>
      <c r="CE43" s="606"/>
      <c r="CF43" s="606"/>
      <c r="CG43" s="606"/>
      <c r="CH43" s="606"/>
      <c r="CI43" s="606"/>
      <c r="CJ43" s="606"/>
      <c r="CK43" s="606"/>
      <c r="CL43" s="606"/>
      <c r="CM43" s="606"/>
      <c r="CN43" s="606"/>
      <c r="CO43" s="606"/>
      <c r="CP43" s="606"/>
      <c r="CQ43" s="607"/>
      <c r="CR43" s="608">
        <v>175513</v>
      </c>
      <c r="CS43" s="621"/>
      <c r="CT43" s="621"/>
      <c r="CU43" s="621"/>
      <c r="CV43" s="621"/>
      <c r="CW43" s="621"/>
      <c r="CX43" s="621"/>
      <c r="CY43" s="622"/>
      <c r="CZ43" s="611">
        <v>0.5</v>
      </c>
      <c r="DA43" s="623"/>
      <c r="DB43" s="623"/>
      <c r="DC43" s="624"/>
      <c r="DD43" s="614">
        <v>175513</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15">
      <c r="B44" s="625" t="s">
        <v>355</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303</v>
      </c>
      <c r="CE44" s="628"/>
      <c r="CF44" s="605" t="s">
        <v>356</v>
      </c>
      <c r="CG44" s="606"/>
      <c r="CH44" s="606"/>
      <c r="CI44" s="606"/>
      <c r="CJ44" s="606"/>
      <c r="CK44" s="606"/>
      <c r="CL44" s="606"/>
      <c r="CM44" s="606"/>
      <c r="CN44" s="606"/>
      <c r="CO44" s="606"/>
      <c r="CP44" s="606"/>
      <c r="CQ44" s="607"/>
      <c r="CR44" s="608">
        <v>3388939</v>
      </c>
      <c r="CS44" s="609"/>
      <c r="CT44" s="609"/>
      <c r="CU44" s="609"/>
      <c r="CV44" s="609"/>
      <c r="CW44" s="609"/>
      <c r="CX44" s="609"/>
      <c r="CY44" s="610"/>
      <c r="CZ44" s="611">
        <v>10.5</v>
      </c>
      <c r="DA44" s="612"/>
      <c r="DB44" s="612"/>
      <c r="DC44" s="613"/>
      <c r="DD44" s="614">
        <v>459719</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15">
      <c r="B45" s="625" t="s">
        <v>357</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358</v>
      </c>
      <c r="CG45" s="606"/>
      <c r="CH45" s="606"/>
      <c r="CI45" s="606"/>
      <c r="CJ45" s="606"/>
      <c r="CK45" s="606"/>
      <c r="CL45" s="606"/>
      <c r="CM45" s="606"/>
      <c r="CN45" s="606"/>
      <c r="CO45" s="606"/>
      <c r="CP45" s="606"/>
      <c r="CQ45" s="607"/>
      <c r="CR45" s="608">
        <v>1974890</v>
      </c>
      <c r="CS45" s="621"/>
      <c r="CT45" s="621"/>
      <c r="CU45" s="621"/>
      <c r="CV45" s="621"/>
      <c r="CW45" s="621"/>
      <c r="CX45" s="621"/>
      <c r="CY45" s="622"/>
      <c r="CZ45" s="611">
        <v>6.1</v>
      </c>
      <c r="DA45" s="623"/>
      <c r="DB45" s="623"/>
      <c r="DC45" s="624"/>
      <c r="DD45" s="614">
        <v>72258</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15">
      <c r="B46" s="219"/>
      <c r="CD46" s="629"/>
      <c r="CE46" s="630"/>
      <c r="CF46" s="605" t="s">
        <v>359</v>
      </c>
      <c r="CG46" s="606"/>
      <c r="CH46" s="606"/>
      <c r="CI46" s="606"/>
      <c r="CJ46" s="606"/>
      <c r="CK46" s="606"/>
      <c r="CL46" s="606"/>
      <c r="CM46" s="606"/>
      <c r="CN46" s="606"/>
      <c r="CO46" s="606"/>
      <c r="CP46" s="606"/>
      <c r="CQ46" s="607"/>
      <c r="CR46" s="608">
        <v>1083958</v>
      </c>
      <c r="CS46" s="609"/>
      <c r="CT46" s="609"/>
      <c r="CU46" s="609"/>
      <c r="CV46" s="609"/>
      <c r="CW46" s="609"/>
      <c r="CX46" s="609"/>
      <c r="CY46" s="610"/>
      <c r="CZ46" s="611">
        <v>3.4</v>
      </c>
      <c r="DA46" s="612"/>
      <c r="DB46" s="612"/>
      <c r="DC46" s="613"/>
      <c r="DD46" s="614">
        <v>320978</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15">
      <c r="B47" s="219"/>
      <c r="CD47" s="629"/>
      <c r="CE47" s="630"/>
      <c r="CF47" s="605" t="s">
        <v>360</v>
      </c>
      <c r="CG47" s="606"/>
      <c r="CH47" s="606"/>
      <c r="CI47" s="606"/>
      <c r="CJ47" s="606"/>
      <c r="CK47" s="606"/>
      <c r="CL47" s="606"/>
      <c r="CM47" s="606"/>
      <c r="CN47" s="606"/>
      <c r="CO47" s="606"/>
      <c r="CP47" s="606"/>
      <c r="CQ47" s="607"/>
      <c r="CR47" s="608">
        <v>630747</v>
      </c>
      <c r="CS47" s="621"/>
      <c r="CT47" s="621"/>
      <c r="CU47" s="621"/>
      <c r="CV47" s="621"/>
      <c r="CW47" s="621"/>
      <c r="CX47" s="621"/>
      <c r="CY47" s="622"/>
      <c r="CZ47" s="611">
        <v>2</v>
      </c>
      <c r="DA47" s="623"/>
      <c r="DB47" s="623"/>
      <c r="DC47" s="624"/>
      <c r="DD47" s="614">
        <v>77265</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x14ac:dyDescent="0.15">
      <c r="B48" s="219"/>
      <c r="CD48" s="631"/>
      <c r="CE48" s="632"/>
      <c r="CF48" s="605" t="s">
        <v>361</v>
      </c>
      <c r="CG48" s="606"/>
      <c r="CH48" s="606"/>
      <c r="CI48" s="606"/>
      <c r="CJ48" s="606"/>
      <c r="CK48" s="606"/>
      <c r="CL48" s="606"/>
      <c r="CM48" s="606"/>
      <c r="CN48" s="606"/>
      <c r="CO48" s="606"/>
      <c r="CP48" s="606"/>
      <c r="CQ48" s="607"/>
      <c r="CR48" s="608" t="s">
        <v>243</v>
      </c>
      <c r="CS48" s="609"/>
      <c r="CT48" s="609"/>
      <c r="CU48" s="609"/>
      <c r="CV48" s="609"/>
      <c r="CW48" s="609"/>
      <c r="CX48" s="609"/>
      <c r="CY48" s="610"/>
      <c r="CZ48" s="611" t="s">
        <v>243</v>
      </c>
      <c r="DA48" s="612"/>
      <c r="DB48" s="612"/>
      <c r="DC48" s="613"/>
      <c r="DD48" s="614" t="s">
        <v>127</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15">
      <c r="B49" s="219"/>
      <c r="CD49" s="589" t="s">
        <v>362</v>
      </c>
      <c r="CE49" s="590"/>
      <c r="CF49" s="590"/>
      <c r="CG49" s="590"/>
      <c r="CH49" s="590"/>
      <c r="CI49" s="590"/>
      <c r="CJ49" s="590"/>
      <c r="CK49" s="590"/>
      <c r="CL49" s="590"/>
      <c r="CM49" s="590"/>
      <c r="CN49" s="590"/>
      <c r="CO49" s="590"/>
      <c r="CP49" s="590"/>
      <c r="CQ49" s="591"/>
      <c r="CR49" s="592">
        <v>32271128</v>
      </c>
      <c r="CS49" s="593"/>
      <c r="CT49" s="593"/>
      <c r="CU49" s="593"/>
      <c r="CV49" s="593"/>
      <c r="CW49" s="593"/>
      <c r="CX49" s="593"/>
      <c r="CY49" s="594"/>
      <c r="CZ49" s="595">
        <v>100</v>
      </c>
      <c r="DA49" s="596"/>
      <c r="DB49" s="596"/>
      <c r="DC49" s="597"/>
      <c r="DD49" s="598">
        <v>12539837</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urjEzFTw5yWbiHMWa24l/fJZBqs25WE++pCYXUeDylS2Bkk1jnNmZx2EnOppRDqP+Wn1xRkw0X17oEhs62oJuA==" saltValue="Gpwk1cuzEAS1dyzj7CXXh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25" customWidth="1"/>
    <col min="131" max="131" width="1.625" style="225" customWidth="1"/>
    <col min="132" max="16384" width="9" style="225" hidden="1"/>
  </cols>
  <sheetData>
    <row r="1" spans="1:131" ht="11.25" customHeight="1" thickBot="1" x14ac:dyDescent="0.2">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
      <c r="A2" s="1077" t="s">
        <v>363</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c r="BG2" s="1077"/>
      <c r="BH2" s="1077"/>
      <c r="BI2" s="1077"/>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078" t="s">
        <v>364</v>
      </c>
      <c r="DK2" s="1079"/>
      <c r="DL2" s="1079"/>
      <c r="DM2" s="1079"/>
      <c r="DN2" s="1079"/>
      <c r="DO2" s="1080"/>
      <c r="DP2" s="222"/>
      <c r="DQ2" s="1078" t="s">
        <v>365</v>
      </c>
      <c r="DR2" s="1079"/>
      <c r="DS2" s="1079"/>
      <c r="DT2" s="1079"/>
      <c r="DU2" s="1079"/>
      <c r="DV2" s="1079"/>
      <c r="DW2" s="1079"/>
      <c r="DX2" s="1079"/>
      <c r="DY2" s="1079"/>
      <c r="DZ2" s="1080"/>
      <c r="EA2" s="224"/>
    </row>
    <row r="3" spans="1:131" ht="11.25" customHeight="1" x14ac:dyDescent="0.15">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30" customFormat="1" ht="26.25" customHeight="1" thickBot="1" x14ac:dyDescent="0.2">
      <c r="A4" s="1046" t="s">
        <v>366</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26"/>
      <c r="BA4" s="226"/>
      <c r="BB4" s="226"/>
      <c r="BC4" s="226"/>
      <c r="BD4" s="226"/>
      <c r="BE4" s="227"/>
      <c r="BF4" s="227"/>
      <c r="BG4" s="227"/>
      <c r="BH4" s="227"/>
      <c r="BI4" s="227"/>
      <c r="BJ4" s="227"/>
      <c r="BK4" s="227"/>
      <c r="BL4" s="227"/>
      <c r="BM4" s="227"/>
      <c r="BN4" s="227"/>
      <c r="BO4" s="227"/>
      <c r="BP4" s="227"/>
      <c r="BQ4" s="717" t="s">
        <v>367</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29"/>
    </row>
    <row r="5" spans="1:131" s="230" customFormat="1" ht="26.25" customHeight="1" x14ac:dyDescent="0.15">
      <c r="A5" s="982" t="s">
        <v>368</v>
      </c>
      <c r="B5" s="983"/>
      <c r="C5" s="983"/>
      <c r="D5" s="983"/>
      <c r="E5" s="983"/>
      <c r="F5" s="983"/>
      <c r="G5" s="983"/>
      <c r="H5" s="983"/>
      <c r="I5" s="983"/>
      <c r="J5" s="983"/>
      <c r="K5" s="983"/>
      <c r="L5" s="983"/>
      <c r="M5" s="983"/>
      <c r="N5" s="983"/>
      <c r="O5" s="983"/>
      <c r="P5" s="984"/>
      <c r="Q5" s="988" t="s">
        <v>369</v>
      </c>
      <c r="R5" s="989"/>
      <c r="S5" s="989"/>
      <c r="T5" s="989"/>
      <c r="U5" s="990"/>
      <c r="V5" s="988" t="s">
        <v>370</v>
      </c>
      <c r="W5" s="989"/>
      <c r="X5" s="989"/>
      <c r="Y5" s="989"/>
      <c r="Z5" s="990"/>
      <c r="AA5" s="988" t="s">
        <v>371</v>
      </c>
      <c r="AB5" s="989"/>
      <c r="AC5" s="989"/>
      <c r="AD5" s="989"/>
      <c r="AE5" s="989"/>
      <c r="AF5" s="1081" t="s">
        <v>372</v>
      </c>
      <c r="AG5" s="989"/>
      <c r="AH5" s="989"/>
      <c r="AI5" s="989"/>
      <c r="AJ5" s="1002"/>
      <c r="AK5" s="989" t="s">
        <v>373</v>
      </c>
      <c r="AL5" s="989"/>
      <c r="AM5" s="989"/>
      <c r="AN5" s="989"/>
      <c r="AO5" s="990"/>
      <c r="AP5" s="988" t="s">
        <v>374</v>
      </c>
      <c r="AQ5" s="989"/>
      <c r="AR5" s="989"/>
      <c r="AS5" s="989"/>
      <c r="AT5" s="990"/>
      <c r="AU5" s="988" t="s">
        <v>375</v>
      </c>
      <c r="AV5" s="989"/>
      <c r="AW5" s="989"/>
      <c r="AX5" s="989"/>
      <c r="AY5" s="1002"/>
      <c r="AZ5" s="226"/>
      <c r="BA5" s="226"/>
      <c r="BB5" s="226"/>
      <c r="BC5" s="226"/>
      <c r="BD5" s="226"/>
      <c r="BE5" s="227"/>
      <c r="BF5" s="227"/>
      <c r="BG5" s="227"/>
      <c r="BH5" s="227"/>
      <c r="BI5" s="227"/>
      <c r="BJ5" s="227"/>
      <c r="BK5" s="227"/>
      <c r="BL5" s="227"/>
      <c r="BM5" s="227"/>
      <c r="BN5" s="227"/>
      <c r="BO5" s="227"/>
      <c r="BP5" s="227"/>
      <c r="BQ5" s="982" t="s">
        <v>376</v>
      </c>
      <c r="BR5" s="983"/>
      <c r="BS5" s="983"/>
      <c r="BT5" s="983"/>
      <c r="BU5" s="983"/>
      <c r="BV5" s="983"/>
      <c r="BW5" s="983"/>
      <c r="BX5" s="983"/>
      <c r="BY5" s="983"/>
      <c r="BZ5" s="983"/>
      <c r="CA5" s="983"/>
      <c r="CB5" s="983"/>
      <c r="CC5" s="983"/>
      <c r="CD5" s="983"/>
      <c r="CE5" s="983"/>
      <c r="CF5" s="983"/>
      <c r="CG5" s="984"/>
      <c r="CH5" s="988" t="s">
        <v>377</v>
      </c>
      <c r="CI5" s="989"/>
      <c r="CJ5" s="989"/>
      <c r="CK5" s="989"/>
      <c r="CL5" s="990"/>
      <c r="CM5" s="988" t="s">
        <v>378</v>
      </c>
      <c r="CN5" s="989"/>
      <c r="CO5" s="989"/>
      <c r="CP5" s="989"/>
      <c r="CQ5" s="990"/>
      <c r="CR5" s="988" t="s">
        <v>379</v>
      </c>
      <c r="CS5" s="989"/>
      <c r="CT5" s="989"/>
      <c r="CU5" s="989"/>
      <c r="CV5" s="990"/>
      <c r="CW5" s="988" t="s">
        <v>380</v>
      </c>
      <c r="CX5" s="989"/>
      <c r="CY5" s="989"/>
      <c r="CZ5" s="989"/>
      <c r="DA5" s="990"/>
      <c r="DB5" s="988" t="s">
        <v>381</v>
      </c>
      <c r="DC5" s="989"/>
      <c r="DD5" s="989"/>
      <c r="DE5" s="989"/>
      <c r="DF5" s="990"/>
      <c r="DG5" s="1071" t="s">
        <v>382</v>
      </c>
      <c r="DH5" s="1072"/>
      <c r="DI5" s="1072"/>
      <c r="DJ5" s="1072"/>
      <c r="DK5" s="1073"/>
      <c r="DL5" s="1071" t="s">
        <v>383</v>
      </c>
      <c r="DM5" s="1072"/>
      <c r="DN5" s="1072"/>
      <c r="DO5" s="1072"/>
      <c r="DP5" s="1073"/>
      <c r="DQ5" s="988" t="s">
        <v>384</v>
      </c>
      <c r="DR5" s="989"/>
      <c r="DS5" s="989"/>
      <c r="DT5" s="989"/>
      <c r="DU5" s="990"/>
      <c r="DV5" s="988" t="s">
        <v>375</v>
      </c>
      <c r="DW5" s="989"/>
      <c r="DX5" s="989"/>
      <c r="DY5" s="989"/>
      <c r="DZ5" s="1002"/>
      <c r="EA5" s="229"/>
    </row>
    <row r="6" spans="1:131" s="230" customFormat="1" ht="26.25" customHeight="1" thickBot="1" x14ac:dyDescent="0.2">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82"/>
      <c r="AG6" s="992"/>
      <c r="AH6" s="992"/>
      <c r="AI6" s="992"/>
      <c r="AJ6" s="1003"/>
      <c r="AK6" s="992"/>
      <c r="AL6" s="992"/>
      <c r="AM6" s="992"/>
      <c r="AN6" s="992"/>
      <c r="AO6" s="993"/>
      <c r="AP6" s="991"/>
      <c r="AQ6" s="992"/>
      <c r="AR6" s="992"/>
      <c r="AS6" s="992"/>
      <c r="AT6" s="993"/>
      <c r="AU6" s="991"/>
      <c r="AV6" s="992"/>
      <c r="AW6" s="992"/>
      <c r="AX6" s="992"/>
      <c r="AY6" s="1003"/>
      <c r="AZ6" s="226"/>
      <c r="BA6" s="226"/>
      <c r="BB6" s="226"/>
      <c r="BC6" s="226"/>
      <c r="BD6" s="226"/>
      <c r="BE6" s="227"/>
      <c r="BF6" s="227"/>
      <c r="BG6" s="227"/>
      <c r="BH6" s="227"/>
      <c r="BI6" s="227"/>
      <c r="BJ6" s="227"/>
      <c r="BK6" s="227"/>
      <c r="BL6" s="227"/>
      <c r="BM6" s="227"/>
      <c r="BN6" s="227"/>
      <c r="BO6" s="227"/>
      <c r="BP6" s="227"/>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74"/>
      <c r="DH6" s="1075"/>
      <c r="DI6" s="1075"/>
      <c r="DJ6" s="1075"/>
      <c r="DK6" s="1076"/>
      <c r="DL6" s="1074"/>
      <c r="DM6" s="1075"/>
      <c r="DN6" s="1075"/>
      <c r="DO6" s="1075"/>
      <c r="DP6" s="1076"/>
      <c r="DQ6" s="991"/>
      <c r="DR6" s="992"/>
      <c r="DS6" s="992"/>
      <c r="DT6" s="992"/>
      <c r="DU6" s="993"/>
      <c r="DV6" s="991"/>
      <c r="DW6" s="992"/>
      <c r="DX6" s="992"/>
      <c r="DY6" s="992"/>
      <c r="DZ6" s="1003"/>
      <c r="EA6" s="229"/>
    </row>
    <row r="7" spans="1:131" s="230" customFormat="1" ht="26.25" customHeight="1" thickTop="1" x14ac:dyDescent="0.15">
      <c r="A7" s="231">
        <v>1</v>
      </c>
      <c r="B7" s="1034" t="s">
        <v>385</v>
      </c>
      <c r="C7" s="1035"/>
      <c r="D7" s="1035"/>
      <c r="E7" s="1035"/>
      <c r="F7" s="1035"/>
      <c r="G7" s="1035"/>
      <c r="H7" s="1035"/>
      <c r="I7" s="1035"/>
      <c r="J7" s="1035"/>
      <c r="K7" s="1035"/>
      <c r="L7" s="1035"/>
      <c r="M7" s="1035"/>
      <c r="N7" s="1035"/>
      <c r="O7" s="1035"/>
      <c r="P7" s="1036"/>
      <c r="Q7" s="1089">
        <v>33176</v>
      </c>
      <c r="R7" s="1090"/>
      <c r="S7" s="1090"/>
      <c r="T7" s="1090"/>
      <c r="U7" s="1090"/>
      <c r="V7" s="1090">
        <v>32273</v>
      </c>
      <c r="W7" s="1090"/>
      <c r="X7" s="1090"/>
      <c r="Y7" s="1090"/>
      <c r="Z7" s="1090"/>
      <c r="AA7" s="1090">
        <v>902</v>
      </c>
      <c r="AB7" s="1090"/>
      <c r="AC7" s="1090"/>
      <c r="AD7" s="1090"/>
      <c r="AE7" s="1091"/>
      <c r="AF7" s="1092">
        <v>891</v>
      </c>
      <c r="AG7" s="1093"/>
      <c r="AH7" s="1093"/>
      <c r="AI7" s="1093"/>
      <c r="AJ7" s="1094"/>
      <c r="AK7" s="1095" t="s">
        <v>574</v>
      </c>
      <c r="AL7" s="1096"/>
      <c r="AM7" s="1096"/>
      <c r="AN7" s="1096"/>
      <c r="AO7" s="1096"/>
      <c r="AP7" s="1096">
        <v>20773</v>
      </c>
      <c r="AQ7" s="1096"/>
      <c r="AR7" s="1096"/>
      <c r="AS7" s="1096"/>
      <c r="AT7" s="1096"/>
      <c r="AU7" s="1097"/>
      <c r="AV7" s="1097"/>
      <c r="AW7" s="1097"/>
      <c r="AX7" s="1097"/>
      <c r="AY7" s="1098"/>
      <c r="AZ7" s="226"/>
      <c r="BA7" s="226"/>
      <c r="BB7" s="226"/>
      <c r="BC7" s="226"/>
      <c r="BD7" s="226"/>
      <c r="BE7" s="227"/>
      <c r="BF7" s="227"/>
      <c r="BG7" s="227"/>
      <c r="BH7" s="227"/>
      <c r="BI7" s="227"/>
      <c r="BJ7" s="227"/>
      <c r="BK7" s="227"/>
      <c r="BL7" s="227"/>
      <c r="BM7" s="227"/>
      <c r="BN7" s="227"/>
      <c r="BO7" s="227"/>
      <c r="BP7" s="227"/>
      <c r="BQ7" s="231">
        <v>1</v>
      </c>
      <c r="BR7" s="232"/>
      <c r="BS7" s="1086" t="s">
        <v>584</v>
      </c>
      <c r="BT7" s="1087"/>
      <c r="BU7" s="1087"/>
      <c r="BV7" s="1087"/>
      <c r="BW7" s="1087"/>
      <c r="BX7" s="1087"/>
      <c r="BY7" s="1087"/>
      <c r="BZ7" s="1087"/>
      <c r="CA7" s="1087"/>
      <c r="CB7" s="1087"/>
      <c r="CC7" s="1087"/>
      <c r="CD7" s="1087"/>
      <c r="CE7" s="1087"/>
      <c r="CF7" s="1087"/>
      <c r="CG7" s="1099"/>
      <c r="CH7" s="1083">
        <v>-9</v>
      </c>
      <c r="CI7" s="1084"/>
      <c r="CJ7" s="1084"/>
      <c r="CK7" s="1084"/>
      <c r="CL7" s="1085"/>
      <c r="CM7" s="1083">
        <v>486</v>
      </c>
      <c r="CN7" s="1084"/>
      <c r="CO7" s="1084"/>
      <c r="CP7" s="1084"/>
      <c r="CQ7" s="1085"/>
      <c r="CR7" s="1083">
        <v>5</v>
      </c>
      <c r="CS7" s="1084"/>
      <c r="CT7" s="1084"/>
      <c r="CU7" s="1084"/>
      <c r="CV7" s="1085"/>
      <c r="CW7" s="1083">
        <v>0</v>
      </c>
      <c r="CX7" s="1084"/>
      <c r="CY7" s="1084"/>
      <c r="CZ7" s="1084"/>
      <c r="DA7" s="1085"/>
      <c r="DB7" s="1083" t="s">
        <v>574</v>
      </c>
      <c r="DC7" s="1084"/>
      <c r="DD7" s="1084"/>
      <c r="DE7" s="1084"/>
      <c r="DF7" s="1085"/>
      <c r="DG7" s="1083" t="s">
        <v>574</v>
      </c>
      <c r="DH7" s="1084"/>
      <c r="DI7" s="1084"/>
      <c r="DJ7" s="1084"/>
      <c r="DK7" s="1085"/>
      <c r="DL7" s="1083" t="s">
        <v>574</v>
      </c>
      <c r="DM7" s="1084"/>
      <c r="DN7" s="1084"/>
      <c r="DO7" s="1084"/>
      <c r="DP7" s="1085"/>
      <c r="DQ7" s="1083" t="s">
        <v>574</v>
      </c>
      <c r="DR7" s="1084"/>
      <c r="DS7" s="1084"/>
      <c r="DT7" s="1084"/>
      <c r="DU7" s="1085"/>
      <c r="DV7" s="1086"/>
      <c r="DW7" s="1087"/>
      <c r="DX7" s="1087"/>
      <c r="DY7" s="1087"/>
      <c r="DZ7" s="1088"/>
      <c r="EA7" s="229"/>
    </row>
    <row r="8" spans="1:131" s="230" customFormat="1" ht="26.25" customHeight="1" x14ac:dyDescent="0.15">
      <c r="A8" s="233">
        <v>2</v>
      </c>
      <c r="B8" s="1017"/>
      <c r="C8" s="1018"/>
      <c r="D8" s="1018"/>
      <c r="E8" s="1018"/>
      <c r="F8" s="1018"/>
      <c r="G8" s="1018"/>
      <c r="H8" s="1018"/>
      <c r="I8" s="1018"/>
      <c r="J8" s="1018"/>
      <c r="K8" s="1018"/>
      <c r="L8" s="1018"/>
      <c r="M8" s="1018"/>
      <c r="N8" s="1018"/>
      <c r="O8" s="1018"/>
      <c r="P8" s="1019"/>
      <c r="Q8" s="1025"/>
      <c r="R8" s="1026"/>
      <c r="S8" s="1026"/>
      <c r="T8" s="1026"/>
      <c r="U8" s="1026"/>
      <c r="V8" s="1026"/>
      <c r="W8" s="1026"/>
      <c r="X8" s="1026"/>
      <c r="Y8" s="1026"/>
      <c r="Z8" s="1026"/>
      <c r="AA8" s="1026"/>
      <c r="AB8" s="1026"/>
      <c r="AC8" s="1026"/>
      <c r="AD8" s="1026"/>
      <c r="AE8" s="1027"/>
      <c r="AF8" s="1022"/>
      <c r="AG8" s="1023"/>
      <c r="AH8" s="1023"/>
      <c r="AI8" s="1023"/>
      <c r="AJ8" s="1024"/>
      <c r="AK8" s="1067"/>
      <c r="AL8" s="1068"/>
      <c r="AM8" s="1068"/>
      <c r="AN8" s="1068"/>
      <c r="AO8" s="1068"/>
      <c r="AP8" s="1068"/>
      <c r="AQ8" s="1068"/>
      <c r="AR8" s="1068"/>
      <c r="AS8" s="1068"/>
      <c r="AT8" s="1068"/>
      <c r="AU8" s="1069"/>
      <c r="AV8" s="1069"/>
      <c r="AW8" s="1069"/>
      <c r="AX8" s="1069"/>
      <c r="AY8" s="1070"/>
      <c r="AZ8" s="226"/>
      <c r="BA8" s="226"/>
      <c r="BB8" s="226"/>
      <c r="BC8" s="226"/>
      <c r="BD8" s="226"/>
      <c r="BE8" s="227"/>
      <c r="BF8" s="227"/>
      <c r="BG8" s="227"/>
      <c r="BH8" s="227"/>
      <c r="BI8" s="227"/>
      <c r="BJ8" s="227"/>
      <c r="BK8" s="227"/>
      <c r="BL8" s="227"/>
      <c r="BM8" s="227"/>
      <c r="BN8" s="227"/>
      <c r="BO8" s="227"/>
      <c r="BP8" s="227"/>
      <c r="BQ8" s="233">
        <v>2</v>
      </c>
      <c r="BR8" s="234"/>
      <c r="BS8" s="979" t="s">
        <v>583</v>
      </c>
      <c r="BT8" s="980"/>
      <c r="BU8" s="980"/>
      <c r="BV8" s="980"/>
      <c r="BW8" s="980"/>
      <c r="BX8" s="980"/>
      <c r="BY8" s="980"/>
      <c r="BZ8" s="980"/>
      <c r="CA8" s="980"/>
      <c r="CB8" s="980"/>
      <c r="CC8" s="980"/>
      <c r="CD8" s="980"/>
      <c r="CE8" s="980"/>
      <c r="CF8" s="980"/>
      <c r="CG8" s="1001"/>
      <c r="CH8" s="976">
        <v>-6</v>
      </c>
      <c r="CI8" s="977"/>
      <c r="CJ8" s="977"/>
      <c r="CK8" s="977"/>
      <c r="CL8" s="978"/>
      <c r="CM8" s="976">
        <v>434</v>
      </c>
      <c r="CN8" s="977"/>
      <c r="CO8" s="977"/>
      <c r="CP8" s="977"/>
      <c r="CQ8" s="978"/>
      <c r="CR8" s="976">
        <v>21</v>
      </c>
      <c r="CS8" s="977"/>
      <c r="CT8" s="977"/>
      <c r="CU8" s="977"/>
      <c r="CV8" s="978"/>
      <c r="CW8" s="976">
        <v>38</v>
      </c>
      <c r="CX8" s="977"/>
      <c r="CY8" s="977"/>
      <c r="CZ8" s="977"/>
      <c r="DA8" s="978"/>
      <c r="DB8" s="976" t="s">
        <v>574</v>
      </c>
      <c r="DC8" s="977"/>
      <c r="DD8" s="977"/>
      <c r="DE8" s="977"/>
      <c r="DF8" s="978"/>
      <c r="DG8" s="976" t="s">
        <v>574</v>
      </c>
      <c r="DH8" s="977"/>
      <c r="DI8" s="977"/>
      <c r="DJ8" s="977"/>
      <c r="DK8" s="978"/>
      <c r="DL8" s="976" t="s">
        <v>574</v>
      </c>
      <c r="DM8" s="977"/>
      <c r="DN8" s="977"/>
      <c r="DO8" s="977"/>
      <c r="DP8" s="978"/>
      <c r="DQ8" s="976" t="s">
        <v>574</v>
      </c>
      <c r="DR8" s="977"/>
      <c r="DS8" s="977"/>
      <c r="DT8" s="977"/>
      <c r="DU8" s="978"/>
      <c r="DV8" s="979"/>
      <c r="DW8" s="980"/>
      <c r="DX8" s="980"/>
      <c r="DY8" s="980"/>
      <c r="DZ8" s="981"/>
      <c r="EA8" s="229"/>
    </row>
    <row r="9" spans="1:131" s="230" customFormat="1" ht="26.25" customHeight="1" x14ac:dyDescent="0.15">
      <c r="A9" s="233">
        <v>3</v>
      </c>
      <c r="B9" s="1017"/>
      <c r="C9" s="1018"/>
      <c r="D9" s="1018"/>
      <c r="E9" s="1018"/>
      <c r="F9" s="1018"/>
      <c r="G9" s="1018"/>
      <c r="H9" s="1018"/>
      <c r="I9" s="1018"/>
      <c r="J9" s="1018"/>
      <c r="K9" s="1018"/>
      <c r="L9" s="1018"/>
      <c r="M9" s="1018"/>
      <c r="N9" s="1018"/>
      <c r="O9" s="1018"/>
      <c r="P9" s="1019"/>
      <c r="Q9" s="1025"/>
      <c r="R9" s="1026"/>
      <c r="S9" s="1026"/>
      <c r="T9" s="1026"/>
      <c r="U9" s="1026"/>
      <c r="V9" s="1026"/>
      <c r="W9" s="1026"/>
      <c r="X9" s="1026"/>
      <c r="Y9" s="1026"/>
      <c r="Z9" s="1026"/>
      <c r="AA9" s="1026"/>
      <c r="AB9" s="1026"/>
      <c r="AC9" s="1026"/>
      <c r="AD9" s="1026"/>
      <c r="AE9" s="1027"/>
      <c r="AF9" s="1022"/>
      <c r="AG9" s="1023"/>
      <c r="AH9" s="1023"/>
      <c r="AI9" s="1023"/>
      <c r="AJ9" s="1024"/>
      <c r="AK9" s="1067"/>
      <c r="AL9" s="1068"/>
      <c r="AM9" s="1068"/>
      <c r="AN9" s="1068"/>
      <c r="AO9" s="1068"/>
      <c r="AP9" s="1068"/>
      <c r="AQ9" s="1068"/>
      <c r="AR9" s="1068"/>
      <c r="AS9" s="1068"/>
      <c r="AT9" s="1068"/>
      <c r="AU9" s="1069"/>
      <c r="AV9" s="1069"/>
      <c r="AW9" s="1069"/>
      <c r="AX9" s="1069"/>
      <c r="AY9" s="1070"/>
      <c r="AZ9" s="226"/>
      <c r="BA9" s="226"/>
      <c r="BB9" s="226"/>
      <c r="BC9" s="226"/>
      <c r="BD9" s="226"/>
      <c r="BE9" s="227"/>
      <c r="BF9" s="227"/>
      <c r="BG9" s="227"/>
      <c r="BH9" s="227"/>
      <c r="BI9" s="227"/>
      <c r="BJ9" s="227"/>
      <c r="BK9" s="227"/>
      <c r="BL9" s="227"/>
      <c r="BM9" s="227"/>
      <c r="BN9" s="227"/>
      <c r="BO9" s="227"/>
      <c r="BP9" s="227"/>
      <c r="BQ9" s="233">
        <v>3</v>
      </c>
      <c r="BR9" s="234"/>
      <c r="BS9" s="979" t="s">
        <v>585</v>
      </c>
      <c r="BT9" s="980"/>
      <c r="BU9" s="980"/>
      <c r="BV9" s="980"/>
      <c r="BW9" s="980"/>
      <c r="BX9" s="980"/>
      <c r="BY9" s="980"/>
      <c r="BZ9" s="980"/>
      <c r="CA9" s="980"/>
      <c r="CB9" s="980"/>
      <c r="CC9" s="980"/>
      <c r="CD9" s="980"/>
      <c r="CE9" s="980"/>
      <c r="CF9" s="980"/>
      <c r="CG9" s="1001"/>
      <c r="CH9" s="976">
        <v>6</v>
      </c>
      <c r="CI9" s="977"/>
      <c r="CJ9" s="977"/>
      <c r="CK9" s="977"/>
      <c r="CL9" s="978"/>
      <c r="CM9" s="976">
        <v>417</v>
      </c>
      <c r="CN9" s="977"/>
      <c r="CO9" s="977"/>
      <c r="CP9" s="977"/>
      <c r="CQ9" s="978"/>
      <c r="CR9" s="976">
        <v>250</v>
      </c>
      <c r="CS9" s="977"/>
      <c r="CT9" s="977"/>
      <c r="CU9" s="977"/>
      <c r="CV9" s="978"/>
      <c r="CW9" s="976">
        <v>0</v>
      </c>
      <c r="CX9" s="977"/>
      <c r="CY9" s="977"/>
      <c r="CZ9" s="977"/>
      <c r="DA9" s="978"/>
      <c r="DB9" s="976" t="s">
        <v>574</v>
      </c>
      <c r="DC9" s="977"/>
      <c r="DD9" s="977"/>
      <c r="DE9" s="977"/>
      <c r="DF9" s="978"/>
      <c r="DG9" s="976" t="s">
        <v>574</v>
      </c>
      <c r="DH9" s="977"/>
      <c r="DI9" s="977"/>
      <c r="DJ9" s="977"/>
      <c r="DK9" s="978"/>
      <c r="DL9" s="976" t="s">
        <v>574</v>
      </c>
      <c r="DM9" s="977"/>
      <c r="DN9" s="977"/>
      <c r="DO9" s="977"/>
      <c r="DP9" s="978"/>
      <c r="DQ9" s="976" t="s">
        <v>574</v>
      </c>
      <c r="DR9" s="977"/>
      <c r="DS9" s="977"/>
      <c r="DT9" s="977"/>
      <c r="DU9" s="978"/>
      <c r="DV9" s="979"/>
      <c r="DW9" s="980"/>
      <c r="DX9" s="980"/>
      <c r="DY9" s="980"/>
      <c r="DZ9" s="981"/>
      <c r="EA9" s="229"/>
    </row>
    <row r="10" spans="1:131" s="230" customFormat="1" ht="26.25" customHeight="1" x14ac:dyDescent="0.15">
      <c r="A10" s="233">
        <v>4</v>
      </c>
      <c r="B10" s="1017"/>
      <c r="C10" s="1018"/>
      <c r="D10" s="1018"/>
      <c r="E10" s="1018"/>
      <c r="F10" s="1018"/>
      <c r="G10" s="1018"/>
      <c r="H10" s="1018"/>
      <c r="I10" s="1018"/>
      <c r="J10" s="1018"/>
      <c r="K10" s="1018"/>
      <c r="L10" s="1018"/>
      <c r="M10" s="1018"/>
      <c r="N10" s="1018"/>
      <c r="O10" s="1018"/>
      <c r="P10" s="1019"/>
      <c r="Q10" s="1025"/>
      <c r="R10" s="1026"/>
      <c r="S10" s="1026"/>
      <c r="T10" s="1026"/>
      <c r="U10" s="1026"/>
      <c r="V10" s="1026"/>
      <c r="W10" s="1026"/>
      <c r="X10" s="1026"/>
      <c r="Y10" s="1026"/>
      <c r="Z10" s="1026"/>
      <c r="AA10" s="1026"/>
      <c r="AB10" s="1026"/>
      <c r="AC10" s="1026"/>
      <c r="AD10" s="1026"/>
      <c r="AE10" s="1027"/>
      <c r="AF10" s="1022"/>
      <c r="AG10" s="1023"/>
      <c r="AH10" s="1023"/>
      <c r="AI10" s="1023"/>
      <c r="AJ10" s="1024"/>
      <c r="AK10" s="1067"/>
      <c r="AL10" s="1068"/>
      <c r="AM10" s="1068"/>
      <c r="AN10" s="1068"/>
      <c r="AO10" s="1068"/>
      <c r="AP10" s="1068"/>
      <c r="AQ10" s="1068"/>
      <c r="AR10" s="1068"/>
      <c r="AS10" s="1068"/>
      <c r="AT10" s="1068"/>
      <c r="AU10" s="1069"/>
      <c r="AV10" s="1069"/>
      <c r="AW10" s="1069"/>
      <c r="AX10" s="1069"/>
      <c r="AY10" s="1070"/>
      <c r="AZ10" s="226"/>
      <c r="BA10" s="226"/>
      <c r="BB10" s="226"/>
      <c r="BC10" s="226"/>
      <c r="BD10" s="226"/>
      <c r="BE10" s="227"/>
      <c r="BF10" s="227"/>
      <c r="BG10" s="227"/>
      <c r="BH10" s="227"/>
      <c r="BI10" s="227"/>
      <c r="BJ10" s="227"/>
      <c r="BK10" s="227"/>
      <c r="BL10" s="227"/>
      <c r="BM10" s="227"/>
      <c r="BN10" s="227"/>
      <c r="BO10" s="227"/>
      <c r="BP10" s="227"/>
      <c r="BQ10" s="233">
        <v>4</v>
      </c>
      <c r="BR10" s="234"/>
      <c r="BS10" s="979"/>
      <c r="BT10" s="980"/>
      <c r="BU10" s="980"/>
      <c r="BV10" s="980"/>
      <c r="BW10" s="980"/>
      <c r="BX10" s="980"/>
      <c r="BY10" s="980"/>
      <c r="BZ10" s="980"/>
      <c r="CA10" s="980"/>
      <c r="CB10" s="980"/>
      <c r="CC10" s="980"/>
      <c r="CD10" s="980"/>
      <c r="CE10" s="980"/>
      <c r="CF10" s="980"/>
      <c r="CG10" s="1001"/>
      <c r="CH10" s="976"/>
      <c r="CI10" s="977"/>
      <c r="CJ10" s="977"/>
      <c r="CK10" s="977"/>
      <c r="CL10" s="978"/>
      <c r="CM10" s="976"/>
      <c r="CN10" s="977"/>
      <c r="CO10" s="977"/>
      <c r="CP10" s="977"/>
      <c r="CQ10" s="978"/>
      <c r="CR10" s="976"/>
      <c r="CS10" s="977"/>
      <c r="CT10" s="977"/>
      <c r="CU10" s="977"/>
      <c r="CV10" s="978"/>
      <c r="CW10" s="976"/>
      <c r="CX10" s="977"/>
      <c r="CY10" s="977"/>
      <c r="CZ10" s="977"/>
      <c r="DA10" s="978"/>
      <c r="DB10" s="976"/>
      <c r="DC10" s="977"/>
      <c r="DD10" s="977"/>
      <c r="DE10" s="977"/>
      <c r="DF10" s="978"/>
      <c r="DG10" s="976"/>
      <c r="DH10" s="977"/>
      <c r="DI10" s="977"/>
      <c r="DJ10" s="977"/>
      <c r="DK10" s="978"/>
      <c r="DL10" s="976"/>
      <c r="DM10" s="977"/>
      <c r="DN10" s="977"/>
      <c r="DO10" s="977"/>
      <c r="DP10" s="978"/>
      <c r="DQ10" s="976"/>
      <c r="DR10" s="977"/>
      <c r="DS10" s="977"/>
      <c r="DT10" s="977"/>
      <c r="DU10" s="978"/>
      <c r="DV10" s="979"/>
      <c r="DW10" s="980"/>
      <c r="DX10" s="980"/>
      <c r="DY10" s="980"/>
      <c r="DZ10" s="981"/>
      <c r="EA10" s="229"/>
    </row>
    <row r="11" spans="1:131" s="230" customFormat="1" ht="26.25" customHeight="1" x14ac:dyDescent="0.15">
      <c r="A11" s="233">
        <v>5</v>
      </c>
      <c r="B11" s="1017"/>
      <c r="C11" s="1018"/>
      <c r="D11" s="1018"/>
      <c r="E11" s="1018"/>
      <c r="F11" s="1018"/>
      <c r="G11" s="1018"/>
      <c r="H11" s="1018"/>
      <c r="I11" s="1018"/>
      <c r="J11" s="1018"/>
      <c r="K11" s="1018"/>
      <c r="L11" s="1018"/>
      <c r="M11" s="1018"/>
      <c r="N11" s="1018"/>
      <c r="O11" s="1018"/>
      <c r="P11" s="1019"/>
      <c r="Q11" s="1025"/>
      <c r="R11" s="1026"/>
      <c r="S11" s="1026"/>
      <c r="T11" s="1026"/>
      <c r="U11" s="1026"/>
      <c r="V11" s="1026"/>
      <c r="W11" s="1026"/>
      <c r="X11" s="1026"/>
      <c r="Y11" s="1026"/>
      <c r="Z11" s="1026"/>
      <c r="AA11" s="1026"/>
      <c r="AB11" s="1026"/>
      <c r="AC11" s="1026"/>
      <c r="AD11" s="1026"/>
      <c r="AE11" s="1027"/>
      <c r="AF11" s="1022"/>
      <c r="AG11" s="1023"/>
      <c r="AH11" s="1023"/>
      <c r="AI11" s="1023"/>
      <c r="AJ11" s="1024"/>
      <c r="AK11" s="1067"/>
      <c r="AL11" s="1068"/>
      <c r="AM11" s="1068"/>
      <c r="AN11" s="1068"/>
      <c r="AO11" s="1068"/>
      <c r="AP11" s="1068"/>
      <c r="AQ11" s="1068"/>
      <c r="AR11" s="1068"/>
      <c r="AS11" s="1068"/>
      <c r="AT11" s="1068"/>
      <c r="AU11" s="1069"/>
      <c r="AV11" s="1069"/>
      <c r="AW11" s="1069"/>
      <c r="AX11" s="1069"/>
      <c r="AY11" s="1070"/>
      <c r="AZ11" s="226"/>
      <c r="BA11" s="226"/>
      <c r="BB11" s="226"/>
      <c r="BC11" s="226"/>
      <c r="BD11" s="226"/>
      <c r="BE11" s="227"/>
      <c r="BF11" s="227"/>
      <c r="BG11" s="227"/>
      <c r="BH11" s="227"/>
      <c r="BI11" s="227"/>
      <c r="BJ11" s="227"/>
      <c r="BK11" s="227"/>
      <c r="BL11" s="227"/>
      <c r="BM11" s="227"/>
      <c r="BN11" s="227"/>
      <c r="BO11" s="227"/>
      <c r="BP11" s="227"/>
      <c r="BQ11" s="233">
        <v>5</v>
      </c>
      <c r="BR11" s="234"/>
      <c r="BS11" s="979"/>
      <c r="BT11" s="980"/>
      <c r="BU11" s="980"/>
      <c r="BV11" s="980"/>
      <c r="BW11" s="980"/>
      <c r="BX11" s="980"/>
      <c r="BY11" s="980"/>
      <c r="BZ11" s="980"/>
      <c r="CA11" s="980"/>
      <c r="CB11" s="980"/>
      <c r="CC11" s="980"/>
      <c r="CD11" s="980"/>
      <c r="CE11" s="980"/>
      <c r="CF11" s="980"/>
      <c r="CG11" s="1001"/>
      <c r="CH11" s="976"/>
      <c r="CI11" s="977"/>
      <c r="CJ11" s="977"/>
      <c r="CK11" s="977"/>
      <c r="CL11" s="978"/>
      <c r="CM11" s="976"/>
      <c r="CN11" s="977"/>
      <c r="CO11" s="977"/>
      <c r="CP11" s="977"/>
      <c r="CQ11" s="978"/>
      <c r="CR11" s="976"/>
      <c r="CS11" s="977"/>
      <c r="CT11" s="977"/>
      <c r="CU11" s="977"/>
      <c r="CV11" s="978"/>
      <c r="CW11" s="976"/>
      <c r="CX11" s="977"/>
      <c r="CY11" s="977"/>
      <c r="CZ11" s="977"/>
      <c r="DA11" s="978"/>
      <c r="DB11" s="976"/>
      <c r="DC11" s="977"/>
      <c r="DD11" s="977"/>
      <c r="DE11" s="977"/>
      <c r="DF11" s="978"/>
      <c r="DG11" s="976"/>
      <c r="DH11" s="977"/>
      <c r="DI11" s="977"/>
      <c r="DJ11" s="977"/>
      <c r="DK11" s="978"/>
      <c r="DL11" s="976"/>
      <c r="DM11" s="977"/>
      <c r="DN11" s="977"/>
      <c r="DO11" s="977"/>
      <c r="DP11" s="978"/>
      <c r="DQ11" s="976"/>
      <c r="DR11" s="977"/>
      <c r="DS11" s="977"/>
      <c r="DT11" s="977"/>
      <c r="DU11" s="978"/>
      <c r="DV11" s="979"/>
      <c r="DW11" s="980"/>
      <c r="DX11" s="980"/>
      <c r="DY11" s="980"/>
      <c r="DZ11" s="981"/>
      <c r="EA11" s="229"/>
    </row>
    <row r="12" spans="1:131" s="230" customFormat="1" ht="26.25" customHeight="1" x14ac:dyDescent="0.15">
      <c r="A12" s="233">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7"/>
      <c r="AL12" s="1068"/>
      <c r="AM12" s="1068"/>
      <c r="AN12" s="1068"/>
      <c r="AO12" s="1068"/>
      <c r="AP12" s="1068"/>
      <c r="AQ12" s="1068"/>
      <c r="AR12" s="1068"/>
      <c r="AS12" s="1068"/>
      <c r="AT12" s="1068"/>
      <c r="AU12" s="1069"/>
      <c r="AV12" s="1069"/>
      <c r="AW12" s="1069"/>
      <c r="AX12" s="1069"/>
      <c r="AY12" s="1070"/>
      <c r="AZ12" s="226"/>
      <c r="BA12" s="226"/>
      <c r="BB12" s="226"/>
      <c r="BC12" s="226"/>
      <c r="BD12" s="226"/>
      <c r="BE12" s="227"/>
      <c r="BF12" s="227"/>
      <c r="BG12" s="227"/>
      <c r="BH12" s="227"/>
      <c r="BI12" s="227"/>
      <c r="BJ12" s="227"/>
      <c r="BK12" s="227"/>
      <c r="BL12" s="227"/>
      <c r="BM12" s="227"/>
      <c r="BN12" s="227"/>
      <c r="BO12" s="227"/>
      <c r="BP12" s="227"/>
      <c r="BQ12" s="233">
        <v>6</v>
      </c>
      <c r="BR12" s="234"/>
      <c r="BS12" s="979"/>
      <c r="BT12" s="980"/>
      <c r="BU12" s="980"/>
      <c r="BV12" s="980"/>
      <c r="BW12" s="980"/>
      <c r="BX12" s="980"/>
      <c r="BY12" s="980"/>
      <c r="BZ12" s="980"/>
      <c r="CA12" s="980"/>
      <c r="CB12" s="980"/>
      <c r="CC12" s="980"/>
      <c r="CD12" s="980"/>
      <c r="CE12" s="980"/>
      <c r="CF12" s="980"/>
      <c r="CG12" s="1001"/>
      <c r="CH12" s="976"/>
      <c r="CI12" s="977"/>
      <c r="CJ12" s="977"/>
      <c r="CK12" s="977"/>
      <c r="CL12" s="978"/>
      <c r="CM12" s="976"/>
      <c r="CN12" s="977"/>
      <c r="CO12" s="977"/>
      <c r="CP12" s="977"/>
      <c r="CQ12" s="978"/>
      <c r="CR12" s="976"/>
      <c r="CS12" s="977"/>
      <c r="CT12" s="977"/>
      <c r="CU12" s="977"/>
      <c r="CV12" s="978"/>
      <c r="CW12" s="976"/>
      <c r="CX12" s="977"/>
      <c r="CY12" s="977"/>
      <c r="CZ12" s="977"/>
      <c r="DA12" s="978"/>
      <c r="DB12" s="976"/>
      <c r="DC12" s="977"/>
      <c r="DD12" s="977"/>
      <c r="DE12" s="977"/>
      <c r="DF12" s="978"/>
      <c r="DG12" s="976"/>
      <c r="DH12" s="977"/>
      <c r="DI12" s="977"/>
      <c r="DJ12" s="977"/>
      <c r="DK12" s="978"/>
      <c r="DL12" s="976"/>
      <c r="DM12" s="977"/>
      <c r="DN12" s="977"/>
      <c r="DO12" s="977"/>
      <c r="DP12" s="978"/>
      <c r="DQ12" s="976"/>
      <c r="DR12" s="977"/>
      <c r="DS12" s="977"/>
      <c r="DT12" s="977"/>
      <c r="DU12" s="978"/>
      <c r="DV12" s="979"/>
      <c r="DW12" s="980"/>
      <c r="DX12" s="980"/>
      <c r="DY12" s="980"/>
      <c r="DZ12" s="981"/>
      <c r="EA12" s="229"/>
    </row>
    <row r="13" spans="1:131" s="230" customFormat="1" ht="26.25" customHeight="1" x14ac:dyDescent="0.15">
      <c r="A13" s="233">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7"/>
      <c r="AL13" s="1068"/>
      <c r="AM13" s="1068"/>
      <c r="AN13" s="1068"/>
      <c r="AO13" s="1068"/>
      <c r="AP13" s="1068"/>
      <c r="AQ13" s="1068"/>
      <c r="AR13" s="1068"/>
      <c r="AS13" s="1068"/>
      <c r="AT13" s="1068"/>
      <c r="AU13" s="1069"/>
      <c r="AV13" s="1069"/>
      <c r="AW13" s="1069"/>
      <c r="AX13" s="1069"/>
      <c r="AY13" s="1070"/>
      <c r="AZ13" s="226"/>
      <c r="BA13" s="226"/>
      <c r="BB13" s="226"/>
      <c r="BC13" s="226"/>
      <c r="BD13" s="226"/>
      <c r="BE13" s="227"/>
      <c r="BF13" s="227"/>
      <c r="BG13" s="227"/>
      <c r="BH13" s="227"/>
      <c r="BI13" s="227"/>
      <c r="BJ13" s="227"/>
      <c r="BK13" s="227"/>
      <c r="BL13" s="227"/>
      <c r="BM13" s="227"/>
      <c r="BN13" s="227"/>
      <c r="BO13" s="227"/>
      <c r="BP13" s="227"/>
      <c r="BQ13" s="233">
        <v>7</v>
      </c>
      <c r="BR13" s="234"/>
      <c r="BS13" s="979"/>
      <c r="BT13" s="980"/>
      <c r="BU13" s="980"/>
      <c r="BV13" s="980"/>
      <c r="BW13" s="980"/>
      <c r="BX13" s="980"/>
      <c r="BY13" s="980"/>
      <c r="BZ13" s="980"/>
      <c r="CA13" s="980"/>
      <c r="CB13" s="980"/>
      <c r="CC13" s="980"/>
      <c r="CD13" s="980"/>
      <c r="CE13" s="980"/>
      <c r="CF13" s="980"/>
      <c r="CG13" s="1001"/>
      <c r="CH13" s="976"/>
      <c r="CI13" s="977"/>
      <c r="CJ13" s="977"/>
      <c r="CK13" s="977"/>
      <c r="CL13" s="978"/>
      <c r="CM13" s="976"/>
      <c r="CN13" s="977"/>
      <c r="CO13" s="977"/>
      <c r="CP13" s="977"/>
      <c r="CQ13" s="978"/>
      <c r="CR13" s="976"/>
      <c r="CS13" s="977"/>
      <c r="CT13" s="977"/>
      <c r="CU13" s="977"/>
      <c r="CV13" s="978"/>
      <c r="CW13" s="976"/>
      <c r="CX13" s="977"/>
      <c r="CY13" s="977"/>
      <c r="CZ13" s="977"/>
      <c r="DA13" s="978"/>
      <c r="DB13" s="976"/>
      <c r="DC13" s="977"/>
      <c r="DD13" s="977"/>
      <c r="DE13" s="977"/>
      <c r="DF13" s="978"/>
      <c r="DG13" s="976"/>
      <c r="DH13" s="977"/>
      <c r="DI13" s="977"/>
      <c r="DJ13" s="977"/>
      <c r="DK13" s="978"/>
      <c r="DL13" s="976"/>
      <c r="DM13" s="977"/>
      <c r="DN13" s="977"/>
      <c r="DO13" s="977"/>
      <c r="DP13" s="978"/>
      <c r="DQ13" s="976"/>
      <c r="DR13" s="977"/>
      <c r="DS13" s="977"/>
      <c r="DT13" s="977"/>
      <c r="DU13" s="978"/>
      <c r="DV13" s="979"/>
      <c r="DW13" s="980"/>
      <c r="DX13" s="980"/>
      <c r="DY13" s="980"/>
      <c r="DZ13" s="981"/>
      <c r="EA13" s="229"/>
    </row>
    <row r="14" spans="1:131" s="230" customFormat="1" ht="26.25" customHeight="1" x14ac:dyDescent="0.15">
      <c r="A14" s="233">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26"/>
      <c r="BA14" s="226"/>
      <c r="BB14" s="226"/>
      <c r="BC14" s="226"/>
      <c r="BD14" s="226"/>
      <c r="BE14" s="227"/>
      <c r="BF14" s="227"/>
      <c r="BG14" s="227"/>
      <c r="BH14" s="227"/>
      <c r="BI14" s="227"/>
      <c r="BJ14" s="227"/>
      <c r="BK14" s="227"/>
      <c r="BL14" s="227"/>
      <c r="BM14" s="227"/>
      <c r="BN14" s="227"/>
      <c r="BO14" s="227"/>
      <c r="BP14" s="227"/>
      <c r="BQ14" s="233">
        <v>8</v>
      </c>
      <c r="BR14" s="234"/>
      <c r="BS14" s="979"/>
      <c r="BT14" s="980"/>
      <c r="BU14" s="980"/>
      <c r="BV14" s="980"/>
      <c r="BW14" s="980"/>
      <c r="BX14" s="980"/>
      <c r="BY14" s="980"/>
      <c r="BZ14" s="980"/>
      <c r="CA14" s="980"/>
      <c r="CB14" s="980"/>
      <c r="CC14" s="980"/>
      <c r="CD14" s="980"/>
      <c r="CE14" s="980"/>
      <c r="CF14" s="980"/>
      <c r="CG14" s="1001"/>
      <c r="CH14" s="976"/>
      <c r="CI14" s="977"/>
      <c r="CJ14" s="977"/>
      <c r="CK14" s="977"/>
      <c r="CL14" s="978"/>
      <c r="CM14" s="976"/>
      <c r="CN14" s="977"/>
      <c r="CO14" s="977"/>
      <c r="CP14" s="977"/>
      <c r="CQ14" s="978"/>
      <c r="CR14" s="976"/>
      <c r="CS14" s="977"/>
      <c r="CT14" s="977"/>
      <c r="CU14" s="977"/>
      <c r="CV14" s="978"/>
      <c r="CW14" s="976"/>
      <c r="CX14" s="977"/>
      <c r="CY14" s="977"/>
      <c r="CZ14" s="977"/>
      <c r="DA14" s="978"/>
      <c r="DB14" s="976"/>
      <c r="DC14" s="977"/>
      <c r="DD14" s="977"/>
      <c r="DE14" s="977"/>
      <c r="DF14" s="978"/>
      <c r="DG14" s="976"/>
      <c r="DH14" s="977"/>
      <c r="DI14" s="977"/>
      <c r="DJ14" s="977"/>
      <c r="DK14" s="978"/>
      <c r="DL14" s="976"/>
      <c r="DM14" s="977"/>
      <c r="DN14" s="977"/>
      <c r="DO14" s="977"/>
      <c r="DP14" s="978"/>
      <c r="DQ14" s="976"/>
      <c r="DR14" s="977"/>
      <c r="DS14" s="977"/>
      <c r="DT14" s="977"/>
      <c r="DU14" s="978"/>
      <c r="DV14" s="979"/>
      <c r="DW14" s="980"/>
      <c r="DX14" s="980"/>
      <c r="DY14" s="980"/>
      <c r="DZ14" s="981"/>
      <c r="EA14" s="229"/>
    </row>
    <row r="15" spans="1:131" s="230" customFormat="1" ht="26.25" customHeight="1" x14ac:dyDescent="0.15">
      <c r="A15" s="233">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26"/>
      <c r="BA15" s="226"/>
      <c r="BB15" s="226"/>
      <c r="BC15" s="226"/>
      <c r="BD15" s="226"/>
      <c r="BE15" s="227"/>
      <c r="BF15" s="227"/>
      <c r="BG15" s="227"/>
      <c r="BH15" s="227"/>
      <c r="BI15" s="227"/>
      <c r="BJ15" s="227"/>
      <c r="BK15" s="227"/>
      <c r="BL15" s="227"/>
      <c r="BM15" s="227"/>
      <c r="BN15" s="227"/>
      <c r="BO15" s="227"/>
      <c r="BP15" s="227"/>
      <c r="BQ15" s="233">
        <v>9</v>
      </c>
      <c r="BR15" s="234"/>
      <c r="BS15" s="979"/>
      <c r="BT15" s="980"/>
      <c r="BU15" s="980"/>
      <c r="BV15" s="980"/>
      <c r="BW15" s="980"/>
      <c r="BX15" s="980"/>
      <c r="BY15" s="980"/>
      <c r="BZ15" s="980"/>
      <c r="CA15" s="980"/>
      <c r="CB15" s="980"/>
      <c r="CC15" s="980"/>
      <c r="CD15" s="980"/>
      <c r="CE15" s="980"/>
      <c r="CF15" s="980"/>
      <c r="CG15" s="1001"/>
      <c r="CH15" s="976"/>
      <c r="CI15" s="977"/>
      <c r="CJ15" s="977"/>
      <c r="CK15" s="977"/>
      <c r="CL15" s="978"/>
      <c r="CM15" s="976"/>
      <c r="CN15" s="977"/>
      <c r="CO15" s="977"/>
      <c r="CP15" s="977"/>
      <c r="CQ15" s="978"/>
      <c r="CR15" s="976"/>
      <c r="CS15" s="977"/>
      <c r="CT15" s="977"/>
      <c r="CU15" s="977"/>
      <c r="CV15" s="978"/>
      <c r="CW15" s="976"/>
      <c r="CX15" s="977"/>
      <c r="CY15" s="977"/>
      <c r="CZ15" s="977"/>
      <c r="DA15" s="978"/>
      <c r="DB15" s="976"/>
      <c r="DC15" s="977"/>
      <c r="DD15" s="977"/>
      <c r="DE15" s="977"/>
      <c r="DF15" s="978"/>
      <c r="DG15" s="976"/>
      <c r="DH15" s="977"/>
      <c r="DI15" s="977"/>
      <c r="DJ15" s="977"/>
      <c r="DK15" s="978"/>
      <c r="DL15" s="976"/>
      <c r="DM15" s="977"/>
      <c r="DN15" s="977"/>
      <c r="DO15" s="977"/>
      <c r="DP15" s="978"/>
      <c r="DQ15" s="976"/>
      <c r="DR15" s="977"/>
      <c r="DS15" s="977"/>
      <c r="DT15" s="977"/>
      <c r="DU15" s="978"/>
      <c r="DV15" s="979"/>
      <c r="DW15" s="980"/>
      <c r="DX15" s="980"/>
      <c r="DY15" s="980"/>
      <c r="DZ15" s="981"/>
      <c r="EA15" s="229"/>
    </row>
    <row r="16" spans="1:131" s="230" customFormat="1" ht="26.25" customHeight="1" x14ac:dyDescent="0.15">
      <c r="A16" s="233">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26"/>
      <c r="BA16" s="226"/>
      <c r="BB16" s="226"/>
      <c r="BC16" s="226"/>
      <c r="BD16" s="226"/>
      <c r="BE16" s="227"/>
      <c r="BF16" s="227"/>
      <c r="BG16" s="227"/>
      <c r="BH16" s="227"/>
      <c r="BI16" s="227"/>
      <c r="BJ16" s="227"/>
      <c r="BK16" s="227"/>
      <c r="BL16" s="227"/>
      <c r="BM16" s="227"/>
      <c r="BN16" s="227"/>
      <c r="BO16" s="227"/>
      <c r="BP16" s="227"/>
      <c r="BQ16" s="233">
        <v>10</v>
      </c>
      <c r="BR16" s="234"/>
      <c r="BS16" s="979"/>
      <c r="BT16" s="980"/>
      <c r="BU16" s="980"/>
      <c r="BV16" s="980"/>
      <c r="BW16" s="980"/>
      <c r="BX16" s="980"/>
      <c r="BY16" s="980"/>
      <c r="BZ16" s="980"/>
      <c r="CA16" s="980"/>
      <c r="CB16" s="980"/>
      <c r="CC16" s="980"/>
      <c r="CD16" s="980"/>
      <c r="CE16" s="980"/>
      <c r="CF16" s="980"/>
      <c r="CG16" s="1001"/>
      <c r="CH16" s="976"/>
      <c r="CI16" s="977"/>
      <c r="CJ16" s="977"/>
      <c r="CK16" s="977"/>
      <c r="CL16" s="978"/>
      <c r="CM16" s="976"/>
      <c r="CN16" s="977"/>
      <c r="CO16" s="977"/>
      <c r="CP16" s="977"/>
      <c r="CQ16" s="978"/>
      <c r="CR16" s="976"/>
      <c r="CS16" s="977"/>
      <c r="CT16" s="977"/>
      <c r="CU16" s="977"/>
      <c r="CV16" s="978"/>
      <c r="CW16" s="976"/>
      <c r="CX16" s="977"/>
      <c r="CY16" s="977"/>
      <c r="CZ16" s="977"/>
      <c r="DA16" s="978"/>
      <c r="DB16" s="976"/>
      <c r="DC16" s="977"/>
      <c r="DD16" s="977"/>
      <c r="DE16" s="977"/>
      <c r="DF16" s="978"/>
      <c r="DG16" s="976"/>
      <c r="DH16" s="977"/>
      <c r="DI16" s="977"/>
      <c r="DJ16" s="977"/>
      <c r="DK16" s="978"/>
      <c r="DL16" s="976"/>
      <c r="DM16" s="977"/>
      <c r="DN16" s="977"/>
      <c r="DO16" s="977"/>
      <c r="DP16" s="978"/>
      <c r="DQ16" s="976"/>
      <c r="DR16" s="977"/>
      <c r="DS16" s="977"/>
      <c r="DT16" s="977"/>
      <c r="DU16" s="978"/>
      <c r="DV16" s="979"/>
      <c r="DW16" s="980"/>
      <c r="DX16" s="980"/>
      <c r="DY16" s="980"/>
      <c r="DZ16" s="981"/>
      <c r="EA16" s="229"/>
    </row>
    <row r="17" spans="1:131" s="230" customFormat="1" ht="26.25" customHeight="1" x14ac:dyDescent="0.15">
      <c r="A17" s="233">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26"/>
      <c r="BA17" s="226"/>
      <c r="BB17" s="226"/>
      <c r="BC17" s="226"/>
      <c r="BD17" s="226"/>
      <c r="BE17" s="227"/>
      <c r="BF17" s="227"/>
      <c r="BG17" s="227"/>
      <c r="BH17" s="227"/>
      <c r="BI17" s="227"/>
      <c r="BJ17" s="227"/>
      <c r="BK17" s="227"/>
      <c r="BL17" s="227"/>
      <c r="BM17" s="227"/>
      <c r="BN17" s="227"/>
      <c r="BO17" s="227"/>
      <c r="BP17" s="227"/>
      <c r="BQ17" s="233">
        <v>11</v>
      </c>
      <c r="BR17" s="234"/>
      <c r="BS17" s="979"/>
      <c r="BT17" s="980"/>
      <c r="BU17" s="980"/>
      <c r="BV17" s="980"/>
      <c r="BW17" s="980"/>
      <c r="BX17" s="980"/>
      <c r="BY17" s="980"/>
      <c r="BZ17" s="980"/>
      <c r="CA17" s="980"/>
      <c r="CB17" s="980"/>
      <c r="CC17" s="980"/>
      <c r="CD17" s="980"/>
      <c r="CE17" s="980"/>
      <c r="CF17" s="980"/>
      <c r="CG17" s="1001"/>
      <c r="CH17" s="976"/>
      <c r="CI17" s="977"/>
      <c r="CJ17" s="977"/>
      <c r="CK17" s="977"/>
      <c r="CL17" s="978"/>
      <c r="CM17" s="976"/>
      <c r="CN17" s="977"/>
      <c r="CO17" s="977"/>
      <c r="CP17" s="977"/>
      <c r="CQ17" s="978"/>
      <c r="CR17" s="976"/>
      <c r="CS17" s="977"/>
      <c r="CT17" s="977"/>
      <c r="CU17" s="977"/>
      <c r="CV17" s="978"/>
      <c r="CW17" s="976"/>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29"/>
    </row>
    <row r="18" spans="1:131" s="230" customFormat="1" ht="26.25" customHeight="1" x14ac:dyDescent="0.15">
      <c r="A18" s="233">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26"/>
      <c r="BA18" s="226"/>
      <c r="BB18" s="226"/>
      <c r="BC18" s="226"/>
      <c r="BD18" s="226"/>
      <c r="BE18" s="227"/>
      <c r="BF18" s="227"/>
      <c r="BG18" s="227"/>
      <c r="BH18" s="227"/>
      <c r="BI18" s="227"/>
      <c r="BJ18" s="227"/>
      <c r="BK18" s="227"/>
      <c r="BL18" s="227"/>
      <c r="BM18" s="227"/>
      <c r="BN18" s="227"/>
      <c r="BO18" s="227"/>
      <c r="BP18" s="227"/>
      <c r="BQ18" s="233">
        <v>12</v>
      </c>
      <c r="BR18" s="234"/>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29"/>
    </row>
    <row r="19" spans="1:131" s="230" customFormat="1" ht="26.25" customHeight="1" x14ac:dyDescent="0.15">
      <c r="A19" s="233">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26"/>
      <c r="BA19" s="226"/>
      <c r="BB19" s="226"/>
      <c r="BC19" s="226"/>
      <c r="BD19" s="226"/>
      <c r="BE19" s="227"/>
      <c r="BF19" s="227"/>
      <c r="BG19" s="227"/>
      <c r="BH19" s="227"/>
      <c r="BI19" s="227"/>
      <c r="BJ19" s="227"/>
      <c r="BK19" s="227"/>
      <c r="BL19" s="227"/>
      <c r="BM19" s="227"/>
      <c r="BN19" s="227"/>
      <c r="BO19" s="227"/>
      <c r="BP19" s="227"/>
      <c r="BQ19" s="233">
        <v>13</v>
      </c>
      <c r="BR19" s="234"/>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29"/>
    </row>
    <row r="20" spans="1:131" s="230" customFormat="1" ht="26.25" customHeight="1" x14ac:dyDescent="0.15">
      <c r="A20" s="233">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26"/>
      <c r="BA20" s="226"/>
      <c r="BB20" s="226"/>
      <c r="BC20" s="226"/>
      <c r="BD20" s="226"/>
      <c r="BE20" s="227"/>
      <c r="BF20" s="227"/>
      <c r="BG20" s="227"/>
      <c r="BH20" s="227"/>
      <c r="BI20" s="227"/>
      <c r="BJ20" s="227"/>
      <c r="BK20" s="227"/>
      <c r="BL20" s="227"/>
      <c r="BM20" s="227"/>
      <c r="BN20" s="227"/>
      <c r="BO20" s="227"/>
      <c r="BP20" s="227"/>
      <c r="BQ20" s="233">
        <v>14</v>
      </c>
      <c r="BR20" s="234"/>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29"/>
    </row>
    <row r="21" spans="1:131" s="230" customFormat="1" ht="26.25" customHeight="1" thickBot="1" x14ac:dyDescent="0.2">
      <c r="A21" s="233">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26"/>
      <c r="BA21" s="226"/>
      <c r="BB21" s="226"/>
      <c r="BC21" s="226"/>
      <c r="BD21" s="226"/>
      <c r="BE21" s="227"/>
      <c r="BF21" s="227"/>
      <c r="BG21" s="227"/>
      <c r="BH21" s="227"/>
      <c r="BI21" s="227"/>
      <c r="BJ21" s="227"/>
      <c r="BK21" s="227"/>
      <c r="BL21" s="227"/>
      <c r="BM21" s="227"/>
      <c r="BN21" s="227"/>
      <c r="BO21" s="227"/>
      <c r="BP21" s="227"/>
      <c r="BQ21" s="233">
        <v>15</v>
      </c>
      <c r="BR21" s="234"/>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29"/>
    </row>
    <row r="22" spans="1:131" s="230" customFormat="1" ht="26.25" customHeight="1" x14ac:dyDescent="0.15">
      <c r="A22" s="233">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386</v>
      </c>
      <c r="BA22" s="1015"/>
      <c r="BB22" s="1015"/>
      <c r="BC22" s="1015"/>
      <c r="BD22" s="1016"/>
      <c r="BE22" s="227"/>
      <c r="BF22" s="227"/>
      <c r="BG22" s="227"/>
      <c r="BH22" s="227"/>
      <c r="BI22" s="227"/>
      <c r="BJ22" s="227"/>
      <c r="BK22" s="227"/>
      <c r="BL22" s="227"/>
      <c r="BM22" s="227"/>
      <c r="BN22" s="227"/>
      <c r="BO22" s="227"/>
      <c r="BP22" s="227"/>
      <c r="BQ22" s="233">
        <v>16</v>
      </c>
      <c r="BR22" s="234"/>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29"/>
    </row>
    <row r="23" spans="1:131" s="230" customFormat="1" ht="26.25" customHeight="1" thickBot="1" x14ac:dyDescent="0.2">
      <c r="A23" s="235" t="s">
        <v>387</v>
      </c>
      <c r="B23" s="924" t="s">
        <v>388</v>
      </c>
      <c r="C23" s="925"/>
      <c r="D23" s="925"/>
      <c r="E23" s="925"/>
      <c r="F23" s="925"/>
      <c r="G23" s="925"/>
      <c r="H23" s="925"/>
      <c r="I23" s="925"/>
      <c r="J23" s="925"/>
      <c r="K23" s="925"/>
      <c r="L23" s="925"/>
      <c r="M23" s="925"/>
      <c r="N23" s="925"/>
      <c r="O23" s="925"/>
      <c r="P23" s="935"/>
      <c r="Q23" s="1054">
        <v>33176</v>
      </c>
      <c r="R23" s="1048"/>
      <c r="S23" s="1048"/>
      <c r="T23" s="1048"/>
      <c r="U23" s="1048"/>
      <c r="V23" s="1048">
        <v>32273</v>
      </c>
      <c r="W23" s="1048"/>
      <c r="X23" s="1048"/>
      <c r="Y23" s="1048"/>
      <c r="Z23" s="1048"/>
      <c r="AA23" s="1048">
        <v>902</v>
      </c>
      <c r="AB23" s="1048"/>
      <c r="AC23" s="1048"/>
      <c r="AD23" s="1048"/>
      <c r="AE23" s="1055"/>
      <c r="AF23" s="1056">
        <v>891</v>
      </c>
      <c r="AG23" s="1048"/>
      <c r="AH23" s="1048"/>
      <c r="AI23" s="1048"/>
      <c r="AJ23" s="1057"/>
      <c r="AK23" s="1058"/>
      <c r="AL23" s="1059"/>
      <c r="AM23" s="1059"/>
      <c r="AN23" s="1059"/>
      <c r="AO23" s="1059"/>
      <c r="AP23" s="1048">
        <v>20773</v>
      </c>
      <c r="AQ23" s="1048"/>
      <c r="AR23" s="1048"/>
      <c r="AS23" s="1048"/>
      <c r="AT23" s="1048"/>
      <c r="AU23" s="1049"/>
      <c r="AV23" s="1049"/>
      <c r="AW23" s="1049"/>
      <c r="AX23" s="1049"/>
      <c r="AY23" s="1050"/>
      <c r="AZ23" s="1051" t="s">
        <v>127</v>
      </c>
      <c r="BA23" s="1052"/>
      <c r="BB23" s="1052"/>
      <c r="BC23" s="1052"/>
      <c r="BD23" s="1053"/>
      <c r="BE23" s="227"/>
      <c r="BF23" s="227"/>
      <c r="BG23" s="227"/>
      <c r="BH23" s="227"/>
      <c r="BI23" s="227"/>
      <c r="BJ23" s="227"/>
      <c r="BK23" s="227"/>
      <c r="BL23" s="227"/>
      <c r="BM23" s="227"/>
      <c r="BN23" s="227"/>
      <c r="BO23" s="227"/>
      <c r="BP23" s="227"/>
      <c r="BQ23" s="233">
        <v>17</v>
      </c>
      <c r="BR23" s="234"/>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29"/>
    </row>
    <row r="24" spans="1:131" s="230" customFormat="1" ht="26.25" customHeight="1" x14ac:dyDescent="0.15">
      <c r="A24" s="1047" t="s">
        <v>389</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26"/>
      <c r="BA24" s="226"/>
      <c r="BB24" s="226"/>
      <c r="BC24" s="226"/>
      <c r="BD24" s="226"/>
      <c r="BE24" s="227"/>
      <c r="BF24" s="227"/>
      <c r="BG24" s="227"/>
      <c r="BH24" s="227"/>
      <c r="BI24" s="227"/>
      <c r="BJ24" s="227"/>
      <c r="BK24" s="227"/>
      <c r="BL24" s="227"/>
      <c r="BM24" s="227"/>
      <c r="BN24" s="227"/>
      <c r="BO24" s="227"/>
      <c r="BP24" s="227"/>
      <c r="BQ24" s="233">
        <v>18</v>
      </c>
      <c r="BR24" s="234"/>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29"/>
    </row>
    <row r="25" spans="1:131" ht="26.25" customHeight="1" thickBot="1" x14ac:dyDescent="0.2">
      <c r="A25" s="1046" t="s">
        <v>390</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26"/>
      <c r="BK25" s="226"/>
      <c r="BL25" s="226"/>
      <c r="BM25" s="226"/>
      <c r="BN25" s="226"/>
      <c r="BO25" s="236"/>
      <c r="BP25" s="236"/>
      <c r="BQ25" s="233">
        <v>19</v>
      </c>
      <c r="BR25" s="234"/>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24"/>
    </row>
    <row r="26" spans="1:131" ht="26.25" customHeight="1" x14ac:dyDescent="0.15">
      <c r="A26" s="982" t="s">
        <v>368</v>
      </c>
      <c r="B26" s="983"/>
      <c r="C26" s="983"/>
      <c r="D26" s="983"/>
      <c r="E26" s="983"/>
      <c r="F26" s="983"/>
      <c r="G26" s="983"/>
      <c r="H26" s="983"/>
      <c r="I26" s="983"/>
      <c r="J26" s="983"/>
      <c r="K26" s="983"/>
      <c r="L26" s="983"/>
      <c r="M26" s="983"/>
      <c r="N26" s="983"/>
      <c r="O26" s="983"/>
      <c r="P26" s="984"/>
      <c r="Q26" s="988" t="s">
        <v>391</v>
      </c>
      <c r="R26" s="989"/>
      <c r="S26" s="989"/>
      <c r="T26" s="989"/>
      <c r="U26" s="990"/>
      <c r="V26" s="988" t="s">
        <v>392</v>
      </c>
      <c r="W26" s="989"/>
      <c r="X26" s="989"/>
      <c r="Y26" s="989"/>
      <c r="Z26" s="990"/>
      <c r="AA26" s="988" t="s">
        <v>393</v>
      </c>
      <c r="AB26" s="989"/>
      <c r="AC26" s="989"/>
      <c r="AD26" s="989"/>
      <c r="AE26" s="989"/>
      <c r="AF26" s="1042" t="s">
        <v>394</v>
      </c>
      <c r="AG26" s="995"/>
      <c r="AH26" s="995"/>
      <c r="AI26" s="995"/>
      <c r="AJ26" s="1043"/>
      <c r="AK26" s="989" t="s">
        <v>395</v>
      </c>
      <c r="AL26" s="989"/>
      <c r="AM26" s="989"/>
      <c r="AN26" s="989"/>
      <c r="AO26" s="990"/>
      <c r="AP26" s="988" t="s">
        <v>396</v>
      </c>
      <c r="AQ26" s="989"/>
      <c r="AR26" s="989"/>
      <c r="AS26" s="989"/>
      <c r="AT26" s="990"/>
      <c r="AU26" s="988" t="s">
        <v>397</v>
      </c>
      <c r="AV26" s="989"/>
      <c r="AW26" s="989"/>
      <c r="AX26" s="989"/>
      <c r="AY26" s="990"/>
      <c r="AZ26" s="988" t="s">
        <v>398</v>
      </c>
      <c r="BA26" s="989"/>
      <c r="BB26" s="989"/>
      <c r="BC26" s="989"/>
      <c r="BD26" s="990"/>
      <c r="BE26" s="988" t="s">
        <v>375</v>
      </c>
      <c r="BF26" s="989"/>
      <c r="BG26" s="989"/>
      <c r="BH26" s="989"/>
      <c r="BI26" s="1002"/>
      <c r="BJ26" s="226"/>
      <c r="BK26" s="226"/>
      <c r="BL26" s="226"/>
      <c r="BM26" s="226"/>
      <c r="BN26" s="226"/>
      <c r="BO26" s="236"/>
      <c r="BP26" s="236"/>
      <c r="BQ26" s="233">
        <v>20</v>
      </c>
      <c r="BR26" s="234"/>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24"/>
    </row>
    <row r="27" spans="1:131" ht="26.25" customHeight="1" thickBot="1" x14ac:dyDescent="0.2">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26"/>
      <c r="BK27" s="226"/>
      <c r="BL27" s="226"/>
      <c r="BM27" s="226"/>
      <c r="BN27" s="226"/>
      <c r="BO27" s="236"/>
      <c r="BP27" s="236"/>
      <c r="BQ27" s="233">
        <v>21</v>
      </c>
      <c r="BR27" s="234"/>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24"/>
    </row>
    <row r="28" spans="1:131" ht="26.25" customHeight="1" thickTop="1" x14ac:dyDescent="0.15">
      <c r="A28" s="237">
        <v>1</v>
      </c>
      <c r="B28" s="1034" t="s">
        <v>399</v>
      </c>
      <c r="C28" s="1035"/>
      <c r="D28" s="1035"/>
      <c r="E28" s="1035"/>
      <c r="F28" s="1035"/>
      <c r="G28" s="1035"/>
      <c r="H28" s="1035"/>
      <c r="I28" s="1035"/>
      <c r="J28" s="1035"/>
      <c r="K28" s="1035"/>
      <c r="L28" s="1035"/>
      <c r="M28" s="1035"/>
      <c r="N28" s="1035"/>
      <c r="O28" s="1035"/>
      <c r="P28" s="1036"/>
      <c r="Q28" s="1037">
        <v>4332</v>
      </c>
      <c r="R28" s="1038"/>
      <c r="S28" s="1038"/>
      <c r="T28" s="1038"/>
      <c r="U28" s="1038"/>
      <c r="V28" s="1038">
        <v>4184</v>
      </c>
      <c r="W28" s="1038"/>
      <c r="X28" s="1038"/>
      <c r="Y28" s="1038"/>
      <c r="Z28" s="1038"/>
      <c r="AA28" s="1038">
        <v>148</v>
      </c>
      <c r="AB28" s="1038"/>
      <c r="AC28" s="1038"/>
      <c r="AD28" s="1038"/>
      <c r="AE28" s="1039"/>
      <c r="AF28" s="1040">
        <v>148</v>
      </c>
      <c r="AG28" s="1038"/>
      <c r="AH28" s="1038"/>
      <c r="AI28" s="1038"/>
      <c r="AJ28" s="1041"/>
      <c r="AK28" s="1029">
        <v>351</v>
      </c>
      <c r="AL28" s="1030"/>
      <c r="AM28" s="1030"/>
      <c r="AN28" s="1030"/>
      <c r="AO28" s="1030"/>
      <c r="AP28" s="1030" t="s">
        <v>574</v>
      </c>
      <c r="AQ28" s="1030"/>
      <c r="AR28" s="1030"/>
      <c r="AS28" s="1030"/>
      <c r="AT28" s="1030"/>
      <c r="AU28" s="1030" t="s">
        <v>574</v>
      </c>
      <c r="AV28" s="1030"/>
      <c r="AW28" s="1030"/>
      <c r="AX28" s="1030"/>
      <c r="AY28" s="1030"/>
      <c r="AZ28" s="1031" t="s">
        <v>574</v>
      </c>
      <c r="BA28" s="1031"/>
      <c r="BB28" s="1031"/>
      <c r="BC28" s="1031"/>
      <c r="BD28" s="1031"/>
      <c r="BE28" s="1032"/>
      <c r="BF28" s="1032"/>
      <c r="BG28" s="1032"/>
      <c r="BH28" s="1032"/>
      <c r="BI28" s="1033"/>
      <c r="BJ28" s="226"/>
      <c r="BK28" s="226"/>
      <c r="BL28" s="226"/>
      <c r="BM28" s="226"/>
      <c r="BN28" s="226"/>
      <c r="BO28" s="236"/>
      <c r="BP28" s="236"/>
      <c r="BQ28" s="233">
        <v>22</v>
      </c>
      <c r="BR28" s="234"/>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24"/>
    </row>
    <row r="29" spans="1:131" ht="26.25" customHeight="1" x14ac:dyDescent="0.15">
      <c r="A29" s="237">
        <v>2</v>
      </c>
      <c r="B29" s="1017" t="s">
        <v>400</v>
      </c>
      <c r="C29" s="1018"/>
      <c r="D29" s="1018"/>
      <c r="E29" s="1018"/>
      <c r="F29" s="1018"/>
      <c r="G29" s="1018"/>
      <c r="H29" s="1018"/>
      <c r="I29" s="1018"/>
      <c r="J29" s="1018"/>
      <c r="K29" s="1018"/>
      <c r="L29" s="1018"/>
      <c r="M29" s="1018"/>
      <c r="N29" s="1018"/>
      <c r="O29" s="1018"/>
      <c r="P29" s="1019"/>
      <c r="Q29" s="1025">
        <v>4300</v>
      </c>
      <c r="R29" s="1026"/>
      <c r="S29" s="1026"/>
      <c r="T29" s="1026"/>
      <c r="U29" s="1026"/>
      <c r="V29" s="1026">
        <v>3800</v>
      </c>
      <c r="W29" s="1026"/>
      <c r="X29" s="1026"/>
      <c r="Y29" s="1026"/>
      <c r="Z29" s="1026"/>
      <c r="AA29" s="1026">
        <v>499</v>
      </c>
      <c r="AB29" s="1026"/>
      <c r="AC29" s="1026"/>
      <c r="AD29" s="1026"/>
      <c r="AE29" s="1027"/>
      <c r="AF29" s="1022">
        <v>499</v>
      </c>
      <c r="AG29" s="1023"/>
      <c r="AH29" s="1023"/>
      <c r="AI29" s="1023"/>
      <c r="AJ29" s="1024"/>
      <c r="AK29" s="967">
        <v>604</v>
      </c>
      <c r="AL29" s="958"/>
      <c r="AM29" s="958"/>
      <c r="AN29" s="958"/>
      <c r="AO29" s="958"/>
      <c r="AP29" s="958" t="s">
        <v>574</v>
      </c>
      <c r="AQ29" s="958"/>
      <c r="AR29" s="958"/>
      <c r="AS29" s="958"/>
      <c r="AT29" s="958"/>
      <c r="AU29" s="958" t="s">
        <v>574</v>
      </c>
      <c r="AV29" s="958"/>
      <c r="AW29" s="958"/>
      <c r="AX29" s="958"/>
      <c r="AY29" s="958"/>
      <c r="AZ29" s="1028" t="s">
        <v>574</v>
      </c>
      <c r="BA29" s="1028"/>
      <c r="BB29" s="1028"/>
      <c r="BC29" s="1028"/>
      <c r="BD29" s="1028"/>
      <c r="BE29" s="959"/>
      <c r="BF29" s="959"/>
      <c r="BG29" s="959"/>
      <c r="BH29" s="959"/>
      <c r="BI29" s="960"/>
      <c r="BJ29" s="226"/>
      <c r="BK29" s="226"/>
      <c r="BL29" s="226"/>
      <c r="BM29" s="226"/>
      <c r="BN29" s="226"/>
      <c r="BO29" s="236"/>
      <c r="BP29" s="236"/>
      <c r="BQ29" s="233">
        <v>23</v>
      </c>
      <c r="BR29" s="234"/>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24"/>
    </row>
    <row r="30" spans="1:131" ht="26.25" customHeight="1" x14ac:dyDescent="0.15">
      <c r="A30" s="237">
        <v>3</v>
      </c>
      <c r="B30" s="1017" t="s">
        <v>401</v>
      </c>
      <c r="C30" s="1018"/>
      <c r="D30" s="1018"/>
      <c r="E30" s="1018"/>
      <c r="F30" s="1018"/>
      <c r="G30" s="1018"/>
      <c r="H30" s="1018"/>
      <c r="I30" s="1018"/>
      <c r="J30" s="1018"/>
      <c r="K30" s="1018"/>
      <c r="L30" s="1018"/>
      <c r="M30" s="1018"/>
      <c r="N30" s="1018"/>
      <c r="O30" s="1018"/>
      <c r="P30" s="1019"/>
      <c r="Q30" s="1025">
        <v>463</v>
      </c>
      <c r="R30" s="1026"/>
      <c r="S30" s="1026"/>
      <c r="T30" s="1026"/>
      <c r="U30" s="1026"/>
      <c r="V30" s="1026">
        <v>462</v>
      </c>
      <c r="W30" s="1026"/>
      <c r="X30" s="1026"/>
      <c r="Y30" s="1026"/>
      <c r="Z30" s="1026"/>
      <c r="AA30" s="1026">
        <v>1</v>
      </c>
      <c r="AB30" s="1026"/>
      <c r="AC30" s="1026"/>
      <c r="AD30" s="1026"/>
      <c r="AE30" s="1027"/>
      <c r="AF30" s="1022">
        <v>1</v>
      </c>
      <c r="AG30" s="1023"/>
      <c r="AH30" s="1023"/>
      <c r="AI30" s="1023"/>
      <c r="AJ30" s="1024"/>
      <c r="AK30" s="967">
        <v>193</v>
      </c>
      <c r="AL30" s="958"/>
      <c r="AM30" s="958"/>
      <c r="AN30" s="958"/>
      <c r="AO30" s="958"/>
      <c r="AP30" s="958" t="s">
        <v>574</v>
      </c>
      <c r="AQ30" s="958"/>
      <c r="AR30" s="958"/>
      <c r="AS30" s="958"/>
      <c r="AT30" s="958"/>
      <c r="AU30" s="958" t="s">
        <v>574</v>
      </c>
      <c r="AV30" s="958"/>
      <c r="AW30" s="958"/>
      <c r="AX30" s="958"/>
      <c r="AY30" s="958"/>
      <c r="AZ30" s="1028" t="s">
        <v>574</v>
      </c>
      <c r="BA30" s="1028"/>
      <c r="BB30" s="1028"/>
      <c r="BC30" s="1028"/>
      <c r="BD30" s="1028"/>
      <c r="BE30" s="959"/>
      <c r="BF30" s="959"/>
      <c r="BG30" s="959"/>
      <c r="BH30" s="959"/>
      <c r="BI30" s="960"/>
      <c r="BJ30" s="226"/>
      <c r="BK30" s="226"/>
      <c r="BL30" s="226"/>
      <c r="BM30" s="226"/>
      <c r="BN30" s="226"/>
      <c r="BO30" s="236"/>
      <c r="BP30" s="236"/>
      <c r="BQ30" s="233">
        <v>24</v>
      </c>
      <c r="BR30" s="234"/>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24"/>
    </row>
    <row r="31" spans="1:131" ht="26.25" customHeight="1" x14ac:dyDescent="0.15">
      <c r="A31" s="237">
        <v>4</v>
      </c>
      <c r="B31" s="1017" t="s">
        <v>402</v>
      </c>
      <c r="C31" s="1018"/>
      <c r="D31" s="1018"/>
      <c r="E31" s="1018"/>
      <c r="F31" s="1018"/>
      <c r="G31" s="1018"/>
      <c r="H31" s="1018"/>
      <c r="I31" s="1018"/>
      <c r="J31" s="1018"/>
      <c r="K31" s="1018"/>
      <c r="L31" s="1018"/>
      <c r="M31" s="1018"/>
      <c r="N31" s="1018"/>
      <c r="O31" s="1018"/>
      <c r="P31" s="1019"/>
      <c r="Q31" s="1025">
        <v>575</v>
      </c>
      <c r="R31" s="1026"/>
      <c r="S31" s="1026"/>
      <c r="T31" s="1026"/>
      <c r="U31" s="1026"/>
      <c r="V31" s="1026">
        <v>518</v>
      </c>
      <c r="W31" s="1026"/>
      <c r="X31" s="1026"/>
      <c r="Y31" s="1026"/>
      <c r="Z31" s="1026"/>
      <c r="AA31" s="1026">
        <v>57</v>
      </c>
      <c r="AB31" s="1026"/>
      <c r="AC31" s="1026"/>
      <c r="AD31" s="1026"/>
      <c r="AE31" s="1027"/>
      <c r="AF31" s="1022">
        <v>1204</v>
      </c>
      <c r="AG31" s="1023"/>
      <c r="AH31" s="1023"/>
      <c r="AI31" s="1023"/>
      <c r="AJ31" s="1024"/>
      <c r="AK31" s="967">
        <v>8</v>
      </c>
      <c r="AL31" s="958"/>
      <c r="AM31" s="958"/>
      <c r="AN31" s="958"/>
      <c r="AO31" s="958"/>
      <c r="AP31" s="958">
        <v>1009</v>
      </c>
      <c r="AQ31" s="958"/>
      <c r="AR31" s="958"/>
      <c r="AS31" s="958"/>
      <c r="AT31" s="958"/>
      <c r="AU31" s="958">
        <v>340</v>
      </c>
      <c r="AV31" s="958"/>
      <c r="AW31" s="958"/>
      <c r="AX31" s="958"/>
      <c r="AY31" s="958"/>
      <c r="AZ31" s="1028" t="s">
        <v>574</v>
      </c>
      <c r="BA31" s="1028"/>
      <c r="BB31" s="1028"/>
      <c r="BC31" s="1028"/>
      <c r="BD31" s="1028"/>
      <c r="BE31" s="959" t="s">
        <v>403</v>
      </c>
      <c r="BF31" s="959"/>
      <c r="BG31" s="959"/>
      <c r="BH31" s="959"/>
      <c r="BI31" s="960"/>
      <c r="BJ31" s="226"/>
      <c r="BK31" s="226"/>
      <c r="BL31" s="226"/>
      <c r="BM31" s="226"/>
      <c r="BN31" s="226"/>
      <c r="BO31" s="236"/>
      <c r="BP31" s="236"/>
      <c r="BQ31" s="233">
        <v>25</v>
      </c>
      <c r="BR31" s="234"/>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24"/>
    </row>
    <row r="32" spans="1:131" ht="26.25" customHeight="1" x14ac:dyDescent="0.15">
      <c r="A32" s="237">
        <v>5</v>
      </c>
      <c r="B32" s="1017" t="s">
        <v>404</v>
      </c>
      <c r="C32" s="1018"/>
      <c r="D32" s="1018"/>
      <c r="E32" s="1018"/>
      <c r="F32" s="1018"/>
      <c r="G32" s="1018"/>
      <c r="H32" s="1018"/>
      <c r="I32" s="1018"/>
      <c r="J32" s="1018"/>
      <c r="K32" s="1018"/>
      <c r="L32" s="1018"/>
      <c r="M32" s="1018"/>
      <c r="N32" s="1018"/>
      <c r="O32" s="1018"/>
      <c r="P32" s="1019"/>
      <c r="Q32" s="1025">
        <v>300</v>
      </c>
      <c r="R32" s="1026"/>
      <c r="S32" s="1026"/>
      <c r="T32" s="1026"/>
      <c r="U32" s="1026"/>
      <c r="V32" s="1026">
        <v>252</v>
      </c>
      <c r="W32" s="1026"/>
      <c r="X32" s="1026"/>
      <c r="Y32" s="1026"/>
      <c r="Z32" s="1026"/>
      <c r="AA32" s="1026">
        <v>48</v>
      </c>
      <c r="AB32" s="1026"/>
      <c r="AC32" s="1026"/>
      <c r="AD32" s="1026"/>
      <c r="AE32" s="1027"/>
      <c r="AF32" s="1022">
        <v>48</v>
      </c>
      <c r="AG32" s="1023"/>
      <c r="AH32" s="1023"/>
      <c r="AI32" s="1023"/>
      <c r="AJ32" s="1024"/>
      <c r="AK32" s="967">
        <v>166</v>
      </c>
      <c r="AL32" s="958"/>
      <c r="AM32" s="958"/>
      <c r="AN32" s="958"/>
      <c r="AO32" s="958"/>
      <c r="AP32" s="958">
        <v>1006</v>
      </c>
      <c r="AQ32" s="958"/>
      <c r="AR32" s="958"/>
      <c r="AS32" s="958"/>
      <c r="AT32" s="958"/>
      <c r="AU32" s="958">
        <v>708</v>
      </c>
      <c r="AV32" s="958"/>
      <c r="AW32" s="958"/>
      <c r="AX32" s="958"/>
      <c r="AY32" s="958"/>
      <c r="AZ32" s="1028" t="s">
        <v>574</v>
      </c>
      <c r="BA32" s="1028"/>
      <c r="BB32" s="1028"/>
      <c r="BC32" s="1028"/>
      <c r="BD32" s="1028"/>
      <c r="BE32" s="959" t="s">
        <v>405</v>
      </c>
      <c r="BF32" s="959"/>
      <c r="BG32" s="959"/>
      <c r="BH32" s="959"/>
      <c r="BI32" s="960"/>
      <c r="BJ32" s="226"/>
      <c r="BK32" s="226"/>
      <c r="BL32" s="226"/>
      <c r="BM32" s="226"/>
      <c r="BN32" s="226"/>
      <c r="BO32" s="236"/>
      <c r="BP32" s="236"/>
      <c r="BQ32" s="233">
        <v>26</v>
      </c>
      <c r="BR32" s="234"/>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24"/>
    </row>
    <row r="33" spans="1:131" ht="26.25" customHeight="1" x14ac:dyDescent="0.15">
      <c r="A33" s="237">
        <v>6</v>
      </c>
      <c r="B33" s="1017" t="s">
        <v>406</v>
      </c>
      <c r="C33" s="1018"/>
      <c r="D33" s="1018"/>
      <c r="E33" s="1018"/>
      <c r="F33" s="1018"/>
      <c r="G33" s="1018"/>
      <c r="H33" s="1018"/>
      <c r="I33" s="1018"/>
      <c r="J33" s="1018"/>
      <c r="K33" s="1018"/>
      <c r="L33" s="1018"/>
      <c r="M33" s="1018"/>
      <c r="N33" s="1018"/>
      <c r="O33" s="1018"/>
      <c r="P33" s="1019"/>
      <c r="Q33" s="1025">
        <v>17</v>
      </c>
      <c r="R33" s="1026"/>
      <c r="S33" s="1026"/>
      <c r="T33" s="1026"/>
      <c r="U33" s="1026"/>
      <c r="V33" s="1026">
        <v>17</v>
      </c>
      <c r="W33" s="1026"/>
      <c r="X33" s="1026"/>
      <c r="Y33" s="1026"/>
      <c r="Z33" s="1026"/>
      <c r="AA33" s="1026">
        <v>0</v>
      </c>
      <c r="AB33" s="1026"/>
      <c r="AC33" s="1026"/>
      <c r="AD33" s="1026"/>
      <c r="AE33" s="1027"/>
      <c r="AF33" s="1022" t="s">
        <v>127</v>
      </c>
      <c r="AG33" s="1023"/>
      <c r="AH33" s="1023"/>
      <c r="AI33" s="1023"/>
      <c r="AJ33" s="1024"/>
      <c r="AK33" s="967">
        <v>17</v>
      </c>
      <c r="AL33" s="958"/>
      <c r="AM33" s="958"/>
      <c r="AN33" s="958"/>
      <c r="AO33" s="958"/>
      <c r="AP33" s="958">
        <v>0</v>
      </c>
      <c r="AQ33" s="958"/>
      <c r="AR33" s="958"/>
      <c r="AS33" s="958"/>
      <c r="AT33" s="958"/>
      <c r="AU33" s="958">
        <v>0</v>
      </c>
      <c r="AV33" s="958"/>
      <c r="AW33" s="958"/>
      <c r="AX33" s="958"/>
      <c r="AY33" s="958"/>
      <c r="AZ33" s="1028" t="s">
        <v>574</v>
      </c>
      <c r="BA33" s="1028"/>
      <c r="BB33" s="1028"/>
      <c r="BC33" s="1028"/>
      <c r="BD33" s="1028"/>
      <c r="BE33" s="959" t="s">
        <v>407</v>
      </c>
      <c r="BF33" s="959"/>
      <c r="BG33" s="959"/>
      <c r="BH33" s="959"/>
      <c r="BI33" s="960"/>
      <c r="BJ33" s="226"/>
      <c r="BK33" s="226"/>
      <c r="BL33" s="226"/>
      <c r="BM33" s="226"/>
      <c r="BN33" s="226"/>
      <c r="BO33" s="236"/>
      <c r="BP33" s="236"/>
      <c r="BQ33" s="233">
        <v>27</v>
      </c>
      <c r="BR33" s="234"/>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24"/>
    </row>
    <row r="34" spans="1:131" ht="26.25" customHeight="1" x14ac:dyDescent="0.15">
      <c r="A34" s="237">
        <v>7</v>
      </c>
      <c r="B34" s="1017" t="s">
        <v>408</v>
      </c>
      <c r="C34" s="1018"/>
      <c r="D34" s="1018"/>
      <c r="E34" s="1018"/>
      <c r="F34" s="1018"/>
      <c r="G34" s="1018"/>
      <c r="H34" s="1018"/>
      <c r="I34" s="1018"/>
      <c r="J34" s="1018"/>
      <c r="K34" s="1018"/>
      <c r="L34" s="1018"/>
      <c r="M34" s="1018"/>
      <c r="N34" s="1018"/>
      <c r="O34" s="1018"/>
      <c r="P34" s="1019"/>
      <c r="Q34" s="1025">
        <v>90</v>
      </c>
      <c r="R34" s="1026"/>
      <c r="S34" s="1026"/>
      <c r="T34" s="1026"/>
      <c r="U34" s="1026"/>
      <c r="V34" s="1026">
        <v>90</v>
      </c>
      <c r="W34" s="1026"/>
      <c r="X34" s="1026"/>
      <c r="Y34" s="1026"/>
      <c r="Z34" s="1026"/>
      <c r="AA34" s="1026">
        <v>0</v>
      </c>
      <c r="AB34" s="1026"/>
      <c r="AC34" s="1026"/>
      <c r="AD34" s="1026"/>
      <c r="AE34" s="1027"/>
      <c r="AF34" s="1022">
        <v>0</v>
      </c>
      <c r="AG34" s="1023"/>
      <c r="AH34" s="1023"/>
      <c r="AI34" s="1023"/>
      <c r="AJ34" s="1024"/>
      <c r="AK34" s="967">
        <v>90</v>
      </c>
      <c r="AL34" s="958"/>
      <c r="AM34" s="958"/>
      <c r="AN34" s="958"/>
      <c r="AO34" s="958"/>
      <c r="AP34" s="958">
        <v>48</v>
      </c>
      <c r="AQ34" s="958"/>
      <c r="AR34" s="958"/>
      <c r="AS34" s="958"/>
      <c r="AT34" s="958"/>
      <c r="AU34" s="958">
        <v>48</v>
      </c>
      <c r="AV34" s="958"/>
      <c r="AW34" s="958"/>
      <c r="AX34" s="958"/>
      <c r="AY34" s="958"/>
      <c r="AZ34" s="1028" t="s">
        <v>574</v>
      </c>
      <c r="BA34" s="1028"/>
      <c r="BB34" s="1028"/>
      <c r="BC34" s="1028"/>
      <c r="BD34" s="1028"/>
      <c r="BE34" s="959" t="s">
        <v>405</v>
      </c>
      <c r="BF34" s="959"/>
      <c r="BG34" s="959"/>
      <c r="BH34" s="959"/>
      <c r="BI34" s="960"/>
      <c r="BJ34" s="226"/>
      <c r="BK34" s="226"/>
      <c r="BL34" s="226"/>
      <c r="BM34" s="226"/>
      <c r="BN34" s="226"/>
      <c r="BO34" s="236"/>
      <c r="BP34" s="236"/>
      <c r="BQ34" s="233">
        <v>28</v>
      </c>
      <c r="BR34" s="234"/>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24"/>
    </row>
    <row r="35" spans="1:131" ht="26.25" customHeight="1" x14ac:dyDescent="0.15">
      <c r="A35" s="237">
        <v>8</v>
      </c>
      <c r="B35" s="1017" t="s">
        <v>409</v>
      </c>
      <c r="C35" s="1018"/>
      <c r="D35" s="1018"/>
      <c r="E35" s="1018"/>
      <c r="F35" s="1018"/>
      <c r="G35" s="1018"/>
      <c r="H35" s="1018"/>
      <c r="I35" s="1018"/>
      <c r="J35" s="1018"/>
      <c r="K35" s="1018"/>
      <c r="L35" s="1018"/>
      <c r="M35" s="1018"/>
      <c r="N35" s="1018"/>
      <c r="O35" s="1018"/>
      <c r="P35" s="1019"/>
      <c r="Q35" s="1025">
        <v>99</v>
      </c>
      <c r="R35" s="1026"/>
      <c r="S35" s="1026"/>
      <c r="T35" s="1026"/>
      <c r="U35" s="1026"/>
      <c r="V35" s="1026">
        <v>99</v>
      </c>
      <c r="W35" s="1026"/>
      <c r="X35" s="1026"/>
      <c r="Y35" s="1026"/>
      <c r="Z35" s="1026"/>
      <c r="AA35" s="1026">
        <v>0</v>
      </c>
      <c r="AB35" s="1026"/>
      <c r="AC35" s="1026"/>
      <c r="AD35" s="1026"/>
      <c r="AE35" s="1027"/>
      <c r="AF35" s="1022">
        <v>0</v>
      </c>
      <c r="AG35" s="1023"/>
      <c r="AH35" s="1023"/>
      <c r="AI35" s="1023"/>
      <c r="AJ35" s="1024"/>
      <c r="AK35" s="967">
        <v>3</v>
      </c>
      <c r="AL35" s="958"/>
      <c r="AM35" s="958"/>
      <c r="AN35" s="958"/>
      <c r="AO35" s="958"/>
      <c r="AP35" s="958">
        <v>1104</v>
      </c>
      <c r="AQ35" s="958"/>
      <c r="AR35" s="958"/>
      <c r="AS35" s="958"/>
      <c r="AT35" s="958"/>
      <c r="AU35" s="958">
        <v>262</v>
      </c>
      <c r="AV35" s="958"/>
      <c r="AW35" s="958"/>
      <c r="AX35" s="958"/>
      <c r="AY35" s="958"/>
      <c r="AZ35" s="1028" t="s">
        <v>574</v>
      </c>
      <c r="BA35" s="1028"/>
      <c r="BB35" s="1028"/>
      <c r="BC35" s="1028"/>
      <c r="BD35" s="1028"/>
      <c r="BE35" s="959" t="s">
        <v>405</v>
      </c>
      <c r="BF35" s="959"/>
      <c r="BG35" s="959"/>
      <c r="BH35" s="959"/>
      <c r="BI35" s="960"/>
      <c r="BJ35" s="226"/>
      <c r="BK35" s="226"/>
      <c r="BL35" s="226"/>
      <c r="BM35" s="226"/>
      <c r="BN35" s="226"/>
      <c r="BO35" s="236"/>
      <c r="BP35" s="236"/>
      <c r="BQ35" s="233">
        <v>29</v>
      </c>
      <c r="BR35" s="234"/>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24"/>
    </row>
    <row r="36" spans="1:131" ht="26.25" customHeight="1" x14ac:dyDescent="0.15">
      <c r="A36" s="237">
        <v>9</v>
      </c>
      <c r="B36" s="1017"/>
      <c r="C36" s="1018"/>
      <c r="D36" s="1018"/>
      <c r="E36" s="1018"/>
      <c r="F36" s="1018"/>
      <c r="G36" s="1018"/>
      <c r="H36" s="1018"/>
      <c r="I36" s="1018"/>
      <c r="J36" s="1018"/>
      <c r="K36" s="1018"/>
      <c r="L36" s="1018"/>
      <c r="M36" s="1018"/>
      <c r="N36" s="1018"/>
      <c r="O36" s="1018"/>
      <c r="P36" s="1019"/>
      <c r="Q36" s="1025"/>
      <c r="R36" s="1026"/>
      <c r="S36" s="1026"/>
      <c r="T36" s="1026"/>
      <c r="U36" s="1026"/>
      <c r="V36" s="1026"/>
      <c r="W36" s="1026"/>
      <c r="X36" s="1026"/>
      <c r="Y36" s="1026"/>
      <c r="Z36" s="1026"/>
      <c r="AA36" s="1026"/>
      <c r="AB36" s="1026"/>
      <c r="AC36" s="1026"/>
      <c r="AD36" s="1026"/>
      <c r="AE36" s="1027"/>
      <c r="AF36" s="1022"/>
      <c r="AG36" s="1023"/>
      <c r="AH36" s="1023"/>
      <c r="AI36" s="1023"/>
      <c r="AJ36" s="1024"/>
      <c r="AK36" s="967"/>
      <c r="AL36" s="958"/>
      <c r="AM36" s="958"/>
      <c r="AN36" s="958"/>
      <c r="AO36" s="958"/>
      <c r="AP36" s="958"/>
      <c r="AQ36" s="958"/>
      <c r="AR36" s="958"/>
      <c r="AS36" s="958"/>
      <c r="AT36" s="958"/>
      <c r="AU36" s="958"/>
      <c r="AV36" s="958"/>
      <c r="AW36" s="958"/>
      <c r="AX36" s="958"/>
      <c r="AY36" s="958"/>
      <c r="AZ36" s="1028"/>
      <c r="BA36" s="1028"/>
      <c r="BB36" s="1028"/>
      <c r="BC36" s="1028"/>
      <c r="BD36" s="1028"/>
      <c r="BE36" s="959"/>
      <c r="BF36" s="959"/>
      <c r="BG36" s="959"/>
      <c r="BH36" s="959"/>
      <c r="BI36" s="960"/>
      <c r="BJ36" s="226"/>
      <c r="BK36" s="226"/>
      <c r="BL36" s="226"/>
      <c r="BM36" s="226"/>
      <c r="BN36" s="226"/>
      <c r="BO36" s="236"/>
      <c r="BP36" s="236"/>
      <c r="BQ36" s="233">
        <v>30</v>
      </c>
      <c r="BR36" s="234"/>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24"/>
    </row>
    <row r="37" spans="1:131" ht="26.25" customHeight="1" x14ac:dyDescent="0.15">
      <c r="A37" s="237">
        <v>10</v>
      </c>
      <c r="B37" s="1017"/>
      <c r="C37" s="1018"/>
      <c r="D37" s="1018"/>
      <c r="E37" s="1018"/>
      <c r="F37" s="1018"/>
      <c r="G37" s="1018"/>
      <c r="H37" s="1018"/>
      <c r="I37" s="1018"/>
      <c r="J37" s="1018"/>
      <c r="K37" s="1018"/>
      <c r="L37" s="1018"/>
      <c r="M37" s="1018"/>
      <c r="N37" s="1018"/>
      <c r="O37" s="1018"/>
      <c r="P37" s="1019"/>
      <c r="Q37" s="1025"/>
      <c r="R37" s="1026"/>
      <c r="S37" s="1026"/>
      <c r="T37" s="1026"/>
      <c r="U37" s="1026"/>
      <c r="V37" s="1026"/>
      <c r="W37" s="1026"/>
      <c r="X37" s="1026"/>
      <c r="Y37" s="1026"/>
      <c r="Z37" s="1026"/>
      <c r="AA37" s="1026"/>
      <c r="AB37" s="1026"/>
      <c r="AC37" s="1026"/>
      <c r="AD37" s="1026"/>
      <c r="AE37" s="1027"/>
      <c r="AF37" s="1022"/>
      <c r="AG37" s="1023"/>
      <c r="AH37" s="1023"/>
      <c r="AI37" s="1023"/>
      <c r="AJ37" s="1024"/>
      <c r="AK37" s="967"/>
      <c r="AL37" s="958"/>
      <c r="AM37" s="958"/>
      <c r="AN37" s="958"/>
      <c r="AO37" s="958"/>
      <c r="AP37" s="958"/>
      <c r="AQ37" s="958"/>
      <c r="AR37" s="958"/>
      <c r="AS37" s="958"/>
      <c r="AT37" s="958"/>
      <c r="AU37" s="958"/>
      <c r="AV37" s="958"/>
      <c r="AW37" s="958"/>
      <c r="AX37" s="958"/>
      <c r="AY37" s="958"/>
      <c r="AZ37" s="1028"/>
      <c r="BA37" s="1028"/>
      <c r="BB37" s="1028"/>
      <c r="BC37" s="1028"/>
      <c r="BD37" s="1028"/>
      <c r="BE37" s="959"/>
      <c r="BF37" s="959"/>
      <c r="BG37" s="959"/>
      <c r="BH37" s="959"/>
      <c r="BI37" s="960"/>
      <c r="BJ37" s="226"/>
      <c r="BK37" s="226"/>
      <c r="BL37" s="226"/>
      <c r="BM37" s="226"/>
      <c r="BN37" s="226"/>
      <c r="BO37" s="236"/>
      <c r="BP37" s="236"/>
      <c r="BQ37" s="233">
        <v>31</v>
      </c>
      <c r="BR37" s="234"/>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24"/>
    </row>
    <row r="38" spans="1:131" ht="26.25" customHeight="1" x14ac:dyDescent="0.15">
      <c r="A38" s="237">
        <v>11</v>
      </c>
      <c r="B38" s="1017"/>
      <c r="C38" s="1018"/>
      <c r="D38" s="1018"/>
      <c r="E38" s="1018"/>
      <c r="F38" s="1018"/>
      <c r="G38" s="1018"/>
      <c r="H38" s="1018"/>
      <c r="I38" s="1018"/>
      <c r="J38" s="1018"/>
      <c r="K38" s="1018"/>
      <c r="L38" s="1018"/>
      <c r="M38" s="1018"/>
      <c r="N38" s="1018"/>
      <c r="O38" s="1018"/>
      <c r="P38" s="1019"/>
      <c r="Q38" s="1025"/>
      <c r="R38" s="1026"/>
      <c r="S38" s="1026"/>
      <c r="T38" s="1026"/>
      <c r="U38" s="1026"/>
      <c r="V38" s="1026"/>
      <c r="W38" s="1026"/>
      <c r="X38" s="1026"/>
      <c r="Y38" s="1026"/>
      <c r="Z38" s="1026"/>
      <c r="AA38" s="1026"/>
      <c r="AB38" s="1026"/>
      <c r="AC38" s="1026"/>
      <c r="AD38" s="1026"/>
      <c r="AE38" s="1027"/>
      <c r="AF38" s="1022"/>
      <c r="AG38" s="1023"/>
      <c r="AH38" s="1023"/>
      <c r="AI38" s="1023"/>
      <c r="AJ38" s="1024"/>
      <c r="AK38" s="967"/>
      <c r="AL38" s="958"/>
      <c r="AM38" s="958"/>
      <c r="AN38" s="958"/>
      <c r="AO38" s="958"/>
      <c r="AP38" s="958"/>
      <c r="AQ38" s="958"/>
      <c r="AR38" s="958"/>
      <c r="AS38" s="958"/>
      <c r="AT38" s="958"/>
      <c r="AU38" s="958"/>
      <c r="AV38" s="958"/>
      <c r="AW38" s="958"/>
      <c r="AX38" s="958"/>
      <c r="AY38" s="958"/>
      <c r="AZ38" s="1028"/>
      <c r="BA38" s="1028"/>
      <c r="BB38" s="1028"/>
      <c r="BC38" s="1028"/>
      <c r="BD38" s="1028"/>
      <c r="BE38" s="959"/>
      <c r="BF38" s="959"/>
      <c r="BG38" s="959"/>
      <c r="BH38" s="959"/>
      <c r="BI38" s="960"/>
      <c r="BJ38" s="226"/>
      <c r="BK38" s="226"/>
      <c r="BL38" s="226"/>
      <c r="BM38" s="226"/>
      <c r="BN38" s="226"/>
      <c r="BO38" s="236"/>
      <c r="BP38" s="236"/>
      <c r="BQ38" s="233">
        <v>32</v>
      </c>
      <c r="BR38" s="234"/>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24"/>
    </row>
    <row r="39" spans="1:131" ht="26.25" customHeight="1" x14ac:dyDescent="0.15">
      <c r="A39" s="237">
        <v>12</v>
      </c>
      <c r="B39" s="1017"/>
      <c r="C39" s="1018"/>
      <c r="D39" s="1018"/>
      <c r="E39" s="1018"/>
      <c r="F39" s="1018"/>
      <c r="G39" s="1018"/>
      <c r="H39" s="1018"/>
      <c r="I39" s="1018"/>
      <c r="J39" s="1018"/>
      <c r="K39" s="1018"/>
      <c r="L39" s="1018"/>
      <c r="M39" s="1018"/>
      <c r="N39" s="1018"/>
      <c r="O39" s="1018"/>
      <c r="P39" s="1019"/>
      <c r="Q39" s="1025"/>
      <c r="R39" s="1026"/>
      <c r="S39" s="1026"/>
      <c r="T39" s="1026"/>
      <c r="U39" s="1026"/>
      <c r="V39" s="1026"/>
      <c r="W39" s="1026"/>
      <c r="X39" s="1026"/>
      <c r="Y39" s="1026"/>
      <c r="Z39" s="1026"/>
      <c r="AA39" s="1026"/>
      <c r="AB39" s="1026"/>
      <c r="AC39" s="1026"/>
      <c r="AD39" s="1026"/>
      <c r="AE39" s="1027"/>
      <c r="AF39" s="1022"/>
      <c r="AG39" s="1023"/>
      <c r="AH39" s="1023"/>
      <c r="AI39" s="1023"/>
      <c r="AJ39" s="1024"/>
      <c r="AK39" s="967"/>
      <c r="AL39" s="958"/>
      <c r="AM39" s="958"/>
      <c r="AN39" s="958"/>
      <c r="AO39" s="958"/>
      <c r="AP39" s="958"/>
      <c r="AQ39" s="958"/>
      <c r="AR39" s="958"/>
      <c r="AS39" s="958"/>
      <c r="AT39" s="958"/>
      <c r="AU39" s="958"/>
      <c r="AV39" s="958"/>
      <c r="AW39" s="958"/>
      <c r="AX39" s="958"/>
      <c r="AY39" s="958"/>
      <c r="AZ39" s="1028"/>
      <c r="BA39" s="1028"/>
      <c r="BB39" s="1028"/>
      <c r="BC39" s="1028"/>
      <c r="BD39" s="1028"/>
      <c r="BE39" s="959"/>
      <c r="BF39" s="959"/>
      <c r="BG39" s="959"/>
      <c r="BH39" s="959"/>
      <c r="BI39" s="960"/>
      <c r="BJ39" s="226"/>
      <c r="BK39" s="226"/>
      <c r="BL39" s="226"/>
      <c r="BM39" s="226"/>
      <c r="BN39" s="226"/>
      <c r="BO39" s="236"/>
      <c r="BP39" s="236"/>
      <c r="BQ39" s="233">
        <v>33</v>
      </c>
      <c r="BR39" s="234"/>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24"/>
    </row>
    <row r="40" spans="1:131" ht="26.25" customHeight="1" x14ac:dyDescent="0.15">
      <c r="A40" s="233">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26"/>
      <c r="BK40" s="226"/>
      <c r="BL40" s="226"/>
      <c r="BM40" s="226"/>
      <c r="BN40" s="226"/>
      <c r="BO40" s="236"/>
      <c r="BP40" s="236"/>
      <c r="BQ40" s="233">
        <v>34</v>
      </c>
      <c r="BR40" s="234"/>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24"/>
    </row>
    <row r="41" spans="1:131" ht="26.25" customHeight="1" x14ac:dyDescent="0.15">
      <c r="A41" s="233">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26"/>
      <c r="BK41" s="226"/>
      <c r="BL41" s="226"/>
      <c r="BM41" s="226"/>
      <c r="BN41" s="226"/>
      <c r="BO41" s="236"/>
      <c r="BP41" s="236"/>
      <c r="BQ41" s="233">
        <v>35</v>
      </c>
      <c r="BR41" s="234"/>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24"/>
    </row>
    <row r="42" spans="1:131" ht="26.25" customHeight="1" x14ac:dyDescent="0.15">
      <c r="A42" s="233">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26"/>
      <c r="BK42" s="226"/>
      <c r="BL42" s="226"/>
      <c r="BM42" s="226"/>
      <c r="BN42" s="226"/>
      <c r="BO42" s="236"/>
      <c r="BP42" s="236"/>
      <c r="BQ42" s="233">
        <v>36</v>
      </c>
      <c r="BR42" s="234"/>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24"/>
    </row>
    <row r="43" spans="1:131" ht="26.25" customHeight="1" x14ac:dyDescent="0.15">
      <c r="A43" s="233">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26"/>
      <c r="BK43" s="226"/>
      <c r="BL43" s="226"/>
      <c r="BM43" s="226"/>
      <c r="BN43" s="226"/>
      <c r="BO43" s="236"/>
      <c r="BP43" s="236"/>
      <c r="BQ43" s="233">
        <v>37</v>
      </c>
      <c r="BR43" s="234"/>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24"/>
    </row>
    <row r="44" spans="1:131" ht="26.25" customHeight="1" x14ac:dyDescent="0.15">
      <c r="A44" s="233">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26"/>
      <c r="BK44" s="226"/>
      <c r="BL44" s="226"/>
      <c r="BM44" s="226"/>
      <c r="BN44" s="226"/>
      <c r="BO44" s="236"/>
      <c r="BP44" s="236"/>
      <c r="BQ44" s="233">
        <v>38</v>
      </c>
      <c r="BR44" s="234"/>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24"/>
    </row>
    <row r="45" spans="1:131" ht="26.25" customHeight="1" x14ac:dyDescent="0.15">
      <c r="A45" s="233">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26"/>
      <c r="BK45" s="226"/>
      <c r="BL45" s="226"/>
      <c r="BM45" s="226"/>
      <c r="BN45" s="226"/>
      <c r="BO45" s="236"/>
      <c r="BP45" s="236"/>
      <c r="BQ45" s="233">
        <v>39</v>
      </c>
      <c r="BR45" s="234"/>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24"/>
    </row>
    <row r="46" spans="1:131" ht="26.25" customHeight="1" x14ac:dyDescent="0.15">
      <c r="A46" s="233">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26"/>
      <c r="BK46" s="226"/>
      <c r="BL46" s="226"/>
      <c r="BM46" s="226"/>
      <c r="BN46" s="226"/>
      <c r="BO46" s="236"/>
      <c r="BP46" s="236"/>
      <c r="BQ46" s="233">
        <v>40</v>
      </c>
      <c r="BR46" s="234"/>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24"/>
    </row>
    <row r="47" spans="1:131" ht="26.25" customHeight="1" x14ac:dyDescent="0.15">
      <c r="A47" s="233">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26"/>
      <c r="BK47" s="226"/>
      <c r="BL47" s="226"/>
      <c r="BM47" s="226"/>
      <c r="BN47" s="226"/>
      <c r="BO47" s="236"/>
      <c r="BP47" s="236"/>
      <c r="BQ47" s="233">
        <v>41</v>
      </c>
      <c r="BR47" s="234"/>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24"/>
    </row>
    <row r="48" spans="1:131" ht="26.25" customHeight="1" x14ac:dyDescent="0.15">
      <c r="A48" s="233">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26"/>
      <c r="BK48" s="226"/>
      <c r="BL48" s="226"/>
      <c r="BM48" s="226"/>
      <c r="BN48" s="226"/>
      <c r="BO48" s="236"/>
      <c r="BP48" s="236"/>
      <c r="BQ48" s="233">
        <v>42</v>
      </c>
      <c r="BR48" s="234"/>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24"/>
    </row>
    <row r="49" spans="1:131" ht="26.25" customHeight="1" x14ac:dyDescent="0.15">
      <c r="A49" s="233">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26"/>
      <c r="BK49" s="226"/>
      <c r="BL49" s="226"/>
      <c r="BM49" s="226"/>
      <c r="BN49" s="226"/>
      <c r="BO49" s="236"/>
      <c r="BP49" s="236"/>
      <c r="BQ49" s="233">
        <v>43</v>
      </c>
      <c r="BR49" s="234"/>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24"/>
    </row>
    <row r="50" spans="1:131" ht="26.25" customHeight="1" x14ac:dyDescent="0.15">
      <c r="A50" s="233">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26"/>
      <c r="BK50" s="226"/>
      <c r="BL50" s="226"/>
      <c r="BM50" s="226"/>
      <c r="BN50" s="226"/>
      <c r="BO50" s="236"/>
      <c r="BP50" s="236"/>
      <c r="BQ50" s="233">
        <v>44</v>
      </c>
      <c r="BR50" s="234"/>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24"/>
    </row>
    <row r="51" spans="1:131" ht="26.25" customHeight="1" x14ac:dyDescent="0.15">
      <c r="A51" s="233">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26"/>
      <c r="BK51" s="226"/>
      <c r="BL51" s="226"/>
      <c r="BM51" s="226"/>
      <c r="BN51" s="226"/>
      <c r="BO51" s="236"/>
      <c r="BP51" s="236"/>
      <c r="BQ51" s="233">
        <v>45</v>
      </c>
      <c r="BR51" s="234"/>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24"/>
    </row>
    <row r="52" spans="1:131" ht="26.25" customHeight="1" x14ac:dyDescent="0.15">
      <c r="A52" s="233">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26"/>
      <c r="BK52" s="226"/>
      <c r="BL52" s="226"/>
      <c r="BM52" s="226"/>
      <c r="BN52" s="226"/>
      <c r="BO52" s="236"/>
      <c r="BP52" s="236"/>
      <c r="BQ52" s="233">
        <v>46</v>
      </c>
      <c r="BR52" s="234"/>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24"/>
    </row>
    <row r="53" spans="1:131" ht="26.25" customHeight="1" x14ac:dyDescent="0.15">
      <c r="A53" s="233">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26"/>
      <c r="BK53" s="226"/>
      <c r="BL53" s="226"/>
      <c r="BM53" s="226"/>
      <c r="BN53" s="226"/>
      <c r="BO53" s="236"/>
      <c r="BP53" s="236"/>
      <c r="BQ53" s="233">
        <v>47</v>
      </c>
      <c r="BR53" s="234"/>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24"/>
    </row>
    <row r="54" spans="1:131" ht="26.25" customHeight="1" x14ac:dyDescent="0.15">
      <c r="A54" s="233">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26"/>
      <c r="BK54" s="226"/>
      <c r="BL54" s="226"/>
      <c r="BM54" s="226"/>
      <c r="BN54" s="226"/>
      <c r="BO54" s="236"/>
      <c r="BP54" s="236"/>
      <c r="BQ54" s="233">
        <v>48</v>
      </c>
      <c r="BR54" s="234"/>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24"/>
    </row>
    <row r="55" spans="1:131" ht="26.25" customHeight="1" x14ac:dyDescent="0.15">
      <c r="A55" s="233">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26"/>
      <c r="BK55" s="226"/>
      <c r="BL55" s="226"/>
      <c r="BM55" s="226"/>
      <c r="BN55" s="226"/>
      <c r="BO55" s="236"/>
      <c r="BP55" s="236"/>
      <c r="BQ55" s="233">
        <v>49</v>
      </c>
      <c r="BR55" s="234"/>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24"/>
    </row>
    <row r="56" spans="1:131" ht="26.25" customHeight="1" x14ac:dyDescent="0.15">
      <c r="A56" s="233">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26"/>
      <c r="BK56" s="226"/>
      <c r="BL56" s="226"/>
      <c r="BM56" s="226"/>
      <c r="BN56" s="226"/>
      <c r="BO56" s="236"/>
      <c r="BP56" s="236"/>
      <c r="BQ56" s="233">
        <v>50</v>
      </c>
      <c r="BR56" s="234"/>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24"/>
    </row>
    <row r="57" spans="1:131" ht="26.25" customHeight="1" x14ac:dyDescent="0.15">
      <c r="A57" s="233">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26"/>
      <c r="BK57" s="226"/>
      <c r="BL57" s="226"/>
      <c r="BM57" s="226"/>
      <c r="BN57" s="226"/>
      <c r="BO57" s="236"/>
      <c r="BP57" s="236"/>
      <c r="BQ57" s="233">
        <v>51</v>
      </c>
      <c r="BR57" s="234"/>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24"/>
    </row>
    <row r="58" spans="1:131" ht="26.25" customHeight="1" x14ac:dyDescent="0.15">
      <c r="A58" s="233">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26"/>
      <c r="BK58" s="226"/>
      <c r="BL58" s="226"/>
      <c r="BM58" s="226"/>
      <c r="BN58" s="226"/>
      <c r="BO58" s="236"/>
      <c r="BP58" s="236"/>
      <c r="BQ58" s="233">
        <v>52</v>
      </c>
      <c r="BR58" s="234"/>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24"/>
    </row>
    <row r="59" spans="1:131" ht="26.25" customHeight="1" x14ac:dyDescent="0.15">
      <c r="A59" s="233">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26"/>
      <c r="BK59" s="226"/>
      <c r="BL59" s="226"/>
      <c r="BM59" s="226"/>
      <c r="BN59" s="226"/>
      <c r="BO59" s="236"/>
      <c r="BP59" s="236"/>
      <c r="BQ59" s="233">
        <v>53</v>
      </c>
      <c r="BR59" s="234"/>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24"/>
    </row>
    <row r="60" spans="1:131" ht="26.25" customHeight="1" x14ac:dyDescent="0.15">
      <c r="A60" s="233">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26"/>
      <c r="BK60" s="226"/>
      <c r="BL60" s="226"/>
      <c r="BM60" s="226"/>
      <c r="BN60" s="226"/>
      <c r="BO60" s="236"/>
      <c r="BP60" s="236"/>
      <c r="BQ60" s="233">
        <v>54</v>
      </c>
      <c r="BR60" s="234"/>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24"/>
    </row>
    <row r="61" spans="1:131" ht="26.25" customHeight="1" thickBot="1" x14ac:dyDescent="0.2">
      <c r="A61" s="233">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26"/>
      <c r="BK61" s="226"/>
      <c r="BL61" s="226"/>
      <c r="BM61" s="226"/>
      <c r="BN61" s="226"/>
      <c r="BO61" s="236"/>
      <c r="BP61" s="236"/>
      <c r="BQ61" s="233">
        <v>55</v>
      </c>
      <c r="BR61" s="234"/>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24"/>
    </row>
    <row r="62" spans="1:131" ht="26.25" customHeight="1" x14ac:dyDescent="0.15">
      <c r="A62" s="233">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410</v>
      </c>
      <c r="BK62" s="1015"/>
      <c r="BL62" s="1015"/>
      <c r="BM62" s="1015"/>
      <c r="BN62" s="1016"/>
      <c r="BO62" s="236"/>
      <c r="BP62" s="236"/>
      <c r="BQ62" s="233">
        <v>56</v>
      </c>
      <c r="BR62" s="234"/>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24"/>
    </row>
    <row r="63" spans="1:131" ht="26.25" customHeight="1" thickBot="1" x14ac:dyDescent="0.2">
      <c r="A63" s="235" t="s">
        <v>387</v>
      </c>
      <c r="B63" s="924" t="s">
        <v>411</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1901</v>
      </c>
      <c r="AG63" s="946"/>
      <c r="AH63" s="946"/>
      <c r="AI63" s="946"/>
      <c r="AJ63" s="1009"/>
      <c r="AK63" s="1010"/>
      <c r="AL63" s="950"/>
      <c r="AM63" s="950"/>
      <c r="AN63" s="950"/>
      <c r="AO63" s="950"/>
      <c r="AP63" s="946"/>
      <c r="AQ63" s="946"/>
      <c r="AR63" s="946"/>
      <c r="AS63" s="946"/>
      <c r="AT63" s="946"/>
      <c r="AU63" s="946"/>
      <c r="AV63" s="946"/>
      <c r="AW63" s="946"/>
      <c r="AX63" s="946"/>
      <c r="AY63" s="946"/>
      <c r="AZ63" s="1004"/>
      <c r="BA63" s="1004"/>
      <c r="BB63" s="1004"/>
      <c r="BC63" s="1004"/>
      <c r="BD63" s="1004"/>
      <c r="BE63" s="947"/>
      <c r="BF63" s="947"/>
      <c r="BG63" s="947"/>
      <c r="BH63" s="947"/>
      <c r="BI63" s="948"/>
      <c r="BJ63" s="1005" t="s">
        <v>127</v>
      </c>
      <c r="BK63" s="940"/>
      <c r="BL63" s="940"/>
      <c r="BM63" s="940"/>
      <c r="BN63" s="1006"/>
      <c r="BO63" s="236"/>
      <c r="BP63" s="236"/>
      <c r="BQ63" s="233">
        <v>57</v>
      </c>
      <c r="BR63" s="234"/>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24"/>
    </row>
    <row r="64" spans="1:131" ht="26.25" customHeight="1" x14ac:dyDescent="0.15">
      <c r="A64" s="236"/>
      <c r="B64" s="236"/>
      <c r="C64" s="236"/>
      <c r="D64" s="236"/>
      <c r="E64" s="236"/>
      <c r="F64" s="236"/>
      <c r="G64" s="236"/>
      <c r="H64" s="236"/>
      <c r="I64" s="236"/>
      <c r="J64" s="236"/>
      <c r="K64" s="236"/>
      <c r="L64" s="236"/>
      <c r="M64" s="236"/>
      <c r="N64" s="236"/>
      <c r="O64" s="236"/>
      <c r="P64" s="236"/>
      <c r="Q64" s="236"/>
      <c r="R64" s="236"/>
      <c r="S64" s="236"/>
      <c r="T64" s="236"/>
      <c r="U64" s="236"/>
      <c r="V64" s="236"/>
      <c r="W64" s="236"/>
      <c r="X64" s="236"/>
      <c r="Y64" s="236"/>
      <c r="Z64" s="236"/>
      <c r="AA64" s="236"/>
      <c r="AB64" s="236"/>
      <c r="AC64" s="236"/>
      <c r="AD64" s="236"/>
      <c r="AE64" s="236"/>
      <c r="AF64" s="236"/>
      <c r="AG64" s="236"/>
      <c r="AH64" s="236"/>
      <c r="AI64" s="236"/>
      <c r="AJ64" s="236"/>
      <c r="AK64" s="236"/>
      <c r="AL64" s="236"/>
      <c r="AM64" s="236"/>
      <c r="AN64" s="236"/>
      <c r="AO64" s="236"/>
      <c r="AP64" s="236"/>
      <c r="AQ64" s="236"/>
      <c r="AR64" s="236"/>
      <c r="AS64" s="236"/>
      <c r="AT64" s="236"/>
      <c r="AU64" s="236"/>
      <c r="AV64" s="236"/>
      <c r="AW64" s="236"/>
      <c r="AX64" s="236"/>
      <c r="AY64" s="236"/>
      <c r="AZ64" s="236"/>
      <c r="BA64" s="236"/>
      <c r="BB64" s="236"/>
      <c r="BC64" s="236"/>
      <c r="BD64" s="236"/>
      <c r="BE64" s="236"/>
      <c r="BF64" s="236"/>
      <c r="BG64" s="236"/>
      <c r="BH64" s="236"/>
      <c r="BI64" s="236"/>
      <c r="BJ64" s="236"/>
      <c r="BK64" s="236"/>
      <c r="BL64" s="236"/>
      <c r="BM64" s="236"/>
      <c r="BN64" s="236"/>
      <c r="BO64" s="236"/>
      <c r="BP64" s="236"/>
      <c r="BQ64" s="233">
        <v>58</v>
      </c>
      <c r="BR64" s="234"/>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24"/>
    </row>
    <row r="65" spans="1:131" ht="26.25" customHeight="1" thickBot="1" x14ac:dyDescent="0.2">
      <c r="A65" s="226" t="s">
        <v>412</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6"/>
      <c r="BF65" s="236"/>
      <c r="BG65" s="236"/>
      <c r="BH65" s="236"/>
      <c r="BI65" s="236"/>
      <c r="BJ65" s="236"/>
      <c r="BK65" s="236"/>
      <c r="BL65" s="236"/>
      <c r="BM65" s="236"/>
      <c r="BN65" s="236"/>
      <c r="BO65" s="236"/>
      <c r="BP65" s="236"/>
      <c r="BQ65" s="233">
        <v>59</v>
      </c>
      <c r="BR65" s="234"/>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24"/>
    </row>
    <row r="66" spans="1:131" ht="26.25" customHeight="1" x14ac:dyDescent="0.15">
      <c r="A66" s="982" t="s">
        <v>413</v>
      </c>
      <c r="B66" s="983"/>
      <c r="C66" s="983"/>
      <c r="D66" s="983"/>
      <c r="E66" s="983"/>
      <c r="F66" s="983"/>
      <c r="G66" s="983"/>
      <c r="H66" s="983"/>
      <c r="I66" s="983"/>
      <c r="J66" s="983"/>
      <c r="K66" s="983"/>
      <c r="L66" s="983"/>
      <c r="M66" s="983"/>
      <c r="N66" s="983"/>
      <c r="O66" s="983"/>
      <c r="P66" s="984"/>
      <c r="Q66" s="988" t="s">
        <v>414</v>
      </c>
      <c r="R66" s="989"/>
      <c r="S66" s="989"/>
      <c r="T66" s="989"/>
      <c r="U66" s="990"/>
      <c r="V66" s="988" t="s">
        <v>415</v>
      </c>
      <c r="W66" s="989"/>
      <c r="X66" s="989"/>
      <c r="Y66" s="989"/>
      <c r="Z66" s="990"/>
      <c r="AA66" s="988" t="s">
        <v>393</v>
      </c>
      <c r="AB66" s="989"/>
      <c r="AC66" s="989"/>
      <c r="AD66" s="989"/>
      <c r="AE66" s="990"/>
      <c r="AF66" s="994" t="s">
        <v>416</v>
      </c>
      <c r="AG66" s="995"/>
      <c r="AH66" s="995"/>
      <c r="AI66" s="995"/>
      <c r="AJ66" s="996"/>
      <c r="AK66" s="988" t="s">
        <v>395</v>
      </c>
      <c r="AL66" s="983"/>
      <c r="AM66" s="983"/>
      <c r="AN66" s="983"/>
      <c r="AO66" s="984"/>
      <c r="AP66" s="988" t="s">
        <v>396</v>
      </c>
      <c r="AQ66" s="989"/>
      <c r="AR66" s="989"/>
      <c r="AS66" s="989"/>
      <c r="AT66" s="990"/>
      <c r="AU66" s="988" t="s">
        <v>417</v>
      </c>
      <c r="AV66" s="989"/>
      <c r="AW66" s="989"/>
      <c r="AX66" s="989"/>
      <c r="AY66" s="990"/>
      <c r="AZ66" s="988" t="s">
        <v>375</v>
      </c>
      <c r="BA66" s="989"/>
      <c r="BB66" s="989"/>
      <c r="BC66" s="989"/>
      <c r="BD66" s="1002"/>
      <c r="BE66" s="236"/>
      <c r="BF66" s="236"/>
      <c r="BG66" s="236"/>
      <c r="BH66" s="236"/>
      <c r="BI66" s="236"/>
      <c r="BJ66" s="236"/>
      <c r="BK66" s="236"/>
      <c r="BL66" s="236"/>
      <c r="BM66" s="236"/>
      <c r="BN66" s="236"/>
      <c r="BO66" s="236"/>
      <c r="BP66" s="236"/>
      <c r="BQ66" s="233">
        <v>60</v>
      </c>
      <c r="BR66" s="238"/>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24"/>
    </row>
    <row r="67" spans="1:131" ht="26.25" customHeight="1" thickBot="1" x14ac:dyDescent="0.2">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36"/>
      <c r="BF67" s="236"/>
      <c r="BG67" s="236"/>
      <c r="BH67" s="236"/>
      <c r="BI67" s="236"/>
      <c r="BJ67" s="236"/>
      <c r="BK67" s="236"/>
      <c r="BL67" s="236"/>
      <c r="BM67" s="236"/>
      <c r="BN67" s="236"/>
      <c r="BO67" s="236"/>
      <c r="BP67" s="236"/>
      <c r="BQ67" s="233">
        <v>61</v>
      </c>
      <c r="BR67" s="238"/>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24"/>
    </row>
    <row r="68" spans="1:131" ht="26.25" customHeight="1" thickTop="1" x14ac:dyDescent="0.15">
      <c r="A68" s="231">
        <v>1</v>
      </c>
      <c r="B68" s="972" t="s">
        <v>575</v>
      </c>
      <c r="C68" s="973"/>
      <c r="D68" s="973"/>
      <c r="E68" s="973"/>
      <c r="F68" s="973"/>
      <c r="G68" s="973"/>
      <c r="H68" s="973"/>
      <c r="I68" s="973"/>
      <c r="J68" s="973"/>
      <c r="K68" s="973"/>
      <c r="L68" s="973"/>
      <c r="M68" s="973"/>
      <c r="N68" s="973"/>
      <c r="O68" s="973"/>
      <c r="P68" s="974"/>
      <c r="Q68" s="975">
        <v>11751</v>
      </c>
      <c r="R68" s="969"/>
      <c r="S68" s="969"/>
      <c r="T68" s="969"/>
      <c r="U68" s="969"/>
      <c r="V68" s="969">
        <v>11426</v>
      </c>
      <c r="W68" s="969"/>
      <c r="X68" s="969"/>
      <c r="Y68" s="969"/>
      <c r="Z68" s="969"/>
      <c r="AA68" s="969">
        <v>325</v>
      </c>
      <c r="AB68" s="969"/>
      <c r="AC68" s="969"/>
      <c r="AD68" s="969"/>
      <c r="AE68" s="969"/>
      <c r="AF68" s="969">
        <v>325</v>
      </c>
      <c r="AG68" s="969"/>
      <c r="AH68" s="969"/>
      <c r="AI68" s="969"/>
      <c r="AJ68" s="969"/>
      <c r="AK68" s="969">
        <v>326</v>
      </c>
      <c r="AL68" s="969"/>
      <c r="AM68" s="969"/>
      <c r="AN68" s="969"/>
      <c r="AO68" s="969"/>
      <c r="AP68" s="969" t="s">
        <v>574</v>
      </c>
      <c r="AQ68" s="969"/>
      <c r="AR68" s="969"/>
      <c r="AS68" s="969"/>
      <c r="AT68" s="969"/>
      <c r="AU68" s="969" t="s">
        <v>574</v>
      </c>
      <c r="AV68" s="969"/>
      <c r="AW68" s="969"/>
      <c r="AX68" s="969"/>
      <c r="AY68" s="969"/>
      <c r="AZ68" s="970"/>
      <c r="BA68" s="970"/>
      <c r="BB68" s="970"/>
      <c r="BC68" s="970"/>
      <c r="BD68" s="971"/>
      <c r="BE68" s="236"/>
      <c r="BF68" s="236"/>
      <c r="BG68" s="236"/>
      <c r="BH68" s="236"/>
      <c r="BI68" s="236"/>
      <c r="BJ68" s="236"/>
      <c r="BK68" s="236"/>
      <c r="BL68" s="236"/>
      <c r="BM68" s="236"/>
      <c r="BN68" s="236"/>
      <c r="BO68" s="236"/>
      <c r="BP68" s="236"/>
      <c r="BQ68" s="233">
        <v>62</v>
      </c>
      <c r="BR68" s="238"/>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24"/>
    </row>
    <row r="69" spans="1:131" ht="26.25" customHeight="1" x14ac:dyDescent="0.15">
      <c r="A69" s="233">
        <v>2</v>
      </c>
      <c r="B69" s="961" t="s">
        <v>576</v>
      </c>
      <c r="C69" s="962"/>
      <c r="D69" s="962"/>
      <c r="E69" s="962"/>
      <c r="F69" s="962"/>
      <c r="G69" s="962"/>
      <c r="H69" s="962"/>
      <c r="I69" s="962"/>
      <c r="J69" s="962"/>
      <c r="K69" s="962"/>
      <c r="L69" s="962"/>
      <c r="M69" s="962"/>
      <c r="N69" s="962"/>
      <c r="O69" s="962"/>
      <c r="P69" s="963"/>
      <c r="Q69" s="964">
        <v>126</v>
      </c>
      <c r="R69" s="958"/>
      <c r="S69" s="958"/>
      <c r="T69" s="958"/>
      <c r="U69" s="958"/>
      <c r="V69" s="958">
        <v>120</v>
      </c>
      <c r="W69" s="958"/>
      <c r="X69" s="958"/>
      <c r="Y69" s="958"/>
      <c r="Z69" s="958"/>
      <c r="AA69" s="958">
        <v>6</v>
      </c>
      <c r="AB69" s="958"/>
      <c r="AC69" s="958"/>
      <c r="AD69" s="958"/>
      <c r="AE69" s="958"/>
      <c r="AF69" s="958">
        <v>6</v>
      </c>
      <c r="AG69" s="958"/>
      <c r="AH69" s="958"/>
      <c r="AI69" s="958"/>
      <c r="AJ69" s="958"/>
      <c r="AK69" s="958">
        <v>5</v>
      </c>
      <c r="AL69" s="958"/>
      <c r="AM69" s="958"/>
      <c r="AN69" s="958"/>
      <c r="AO69" s="958"/>
      <c r="AP69" s="958" t="s">
        <v>574</v>
      </c>
      <c r="AQ69" s="958"/>
      <c r="AR69" s="958"/>
      <c r="AS69" s="958"/>
      <c r="AT69" s="958"/>
      <c r="AU69" s="958" t="s">
        <v>574</v>
      </c>
      <c r="AV69" s="958"/>
      <c r="AW69" s="958"/>
      <c r="AX69" s="958"/>
      <c r="AY69" s="958"/>
      <c r="AZ69" s="959"/>
      <c r="BA69" s="959"/>
      <c r="BB69" s="959"/>
      <c r="BC69" s="959"/>
      <c r="BD69" s="960"/>
      <c r="BE69" s="236"/>
      <c r="BF69" s="236"/>
      <c r="BG69" s="236"/>
      <c r="BH69" s="236"/>
      <c r="BI69" s="236"/>
      <c r="BJ69" s="236"/>
      <c r="BK69" s="236"/>
      <c r="BL69" s="236"/>
      <c r="BM69" s="236"/>
      <c r="BN69" s="236"/>
      <c r="BO69" s="236"/>
      <c r="BP69" s="236"/>
      <c r="BQ69" s="233">
        <v>63</v>
      </c>
      <c r="BR69" s="238"/>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24"/>
    </row>
    <row r="70" spans="1:131" ht="26.25" customHeight="1" x14ac:dyDescent="0.15">
      <c r="A70" s="233">
        <v>3</v>
      </c>
      <c r="B70" s="961" t="s">
        <v>577</v>
      </c>
      <c r="C70" s="962"/>
      <c r="D70" s="962"/>
      <c r="E70" s="962"/>
      <c r="F70" s="962"/>
      <c r="G70" s="962"/>
      <c r="H70" s="962"/>
      <c r="I70" s="962"/>
      <c r="J70" s="962"/>
      <c r="K70" s="962"/>
      <c r="L70" s="962"/>
      <c r="M70" s="962"/>
      <c r="N70" s="962"/>
      <c r="O70" s="962"/>
      <c r="P70" s="963"/>
      <c r="Q70" s="964">
        <v>1139</v>
      </c>
      <c r="R70" s="958"/>
      <c r="S70" s="958"/>
      <c r="T70" s="958"/>
      <c r="U70" s="958"/>
      <c r="V70" s="958">
        <v>1129</v>
      </c>
      <c r="W70" s="958"/>
      <c r="X70" s="958"/>
      <c r="Y70" s="958"/>
      <c r="Z70" s="958"/>
      <c r="AA70" s="958">
        <v>10</v>
      </c>
      <c r="AB70" s="958"/>
      <c r="AC70" s="958"/>
      <c r="AD70" s="958"/>
      <c r="AE70" s="958"/>
      <c r="AF70" s="958">
        <v>10</v>
      </c>
      <c r="AG70" s="958"/>
      <c r="AH70" s="958"/>
      <c r="AI70" s="958"/>
      <c r="AJ70" s="958"/>
      <c r="AK70" s="958">
        <v>3</v>
      </c>
      <c r="AL70" s="958"/>
      <c r="AM70" s="958"/>
      <c r="AN70" s="958"/>
      <c r="AO70" s="958"/>
      <c r="AP70" s="958">
        <v>224</v>
      </c>
      <c r="AQ70" s="958"/>
      <c r="AR70" s="958"/>
      <c r="AS70" s="958"/>
      <c r="AT70" s="958"/>
      <c r="AU70" s="958">
        <v>85</v>
      </c>
      <c r="AV70" s="958"/>
      <c r="AW70" s="958"/>
      <c r="AX70" s="958"/>
      <c r="AY70" s="958"/>
      <c r="AZ70" s="959"/>
      <c r="BA70" s="959"/>
      <c r="BB70" s="959"/>
      <c r="BC70" s="959"/>
      <c r="BD70" s="960"/>
      <c r="BE70" s="236"/>
      <c r="BF70" s="236"/>
      <c r="BG70" s="236"/>
      <c r="BH70" s="236"/>
      <c r="BI70" s="236"/>
      <c r="BJ70" s="236"/>
      <c r="BK70" s="236"/>
      <c r="BL70" s="236"/>
      <c r="BM70" s="236"/>
      <c r="BN70" s="236"/>
      <c r="BO70" s="236"/>
      <c r="BP70" s="236"/>
      <c r="BQ70" s="233">
        <v>64</v>
      </c>
      <c r="BR70" s="238"/>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24"/>
    </row>
    <row r="71" spans="1:131" ht="26.25" customHeight="1" x14ac:dyDescent="0.15">
      <c r="A71" s="233">
        <v>4</v>
      </c>
      <c r="B71" s="961" t="s">
        <v>578</v>
      </c>
      <c r="C71" s="962"/>
      <c r="D71" s="962"/>
      <c r="E71" s="962"/>
      <c r="F71" s="962"/>
      <c r="G71" s="962"/>
      <c r="H71" s="962"/>
      <c r="I71" s="962"/>
      <c r="J71" s="962"/>
      <c r="K71" s="962"/>
      <c r="L71" s="962"/>
      <c r="M71" s="962"/>
      <c r="N71" s="962"/>
      <c r="O71" s="962"/>
      <c r="P71" s="963"/>
      <c r="Q71" s="964">
        <v>429</v>
      </c>
      <c r="R71" s="958"/>
      <c r="S71" s="958"/>
      <c r="T71" s="958"/>
      <c r="U71" s="958"/>
      <c r="V71" s="958">
        <v>384</v>
      </c>
      <c r="W71" s="958"/>
      <c r="X71" s="958"/>
      <c r="Y71" s="958"/>
      <c r="Z71" s="958"/>
      <c r="AA71" s="958">
        <v>45</v>
      </c>
      <c r="AB71" s="958"/>
      <c r="AC71" s="958"/>
      <c r="AD71" s="958"/>
      <c r="AE71" s="958"/>
      <c r="AF71" s="958">
        <v>45</v>
      </c>
      <c r="AG71" s="958"/>
      <c r="AH71" s="958"/>
      <c r="AI71" s="958"/>
      <c r="AJ71" s="958"/>
      <c r="AK71" s="958">
        <v>52</v>
      </c>
      <c r="AL71" s="958"/>
      <c r="AM71" s="958"/>
      <c r="AN71" s="958"/>
      <c r="AO71" s="958"/>
      <c r="AP71" s="958" t="s">
        <v>574</v>
      </c>
      <c r="AQ71" s="958"/>
      <c r="AR71" s="958"/>
      <c r="AS71" s="958"/>
      <c r="AT71" s="958"/>
      <c r="AU71" s="958" t="s">
        <v>574</v>
      </c>
      <c r="AV71" s="958"/>
      <c r="AW71" s="958"/>
      <c r="AX71" s="958"/>
      <c r="AY71" s="958"/>
      <c r="AZ71" s="959"/>
      <c r="BA71" s="959"/>
      <c r="BB71" s="959"/>
      <c r="BC71" s="959"/>
      <c r="BD71" s="960"/>
      <c r="BE71" s="236"/>
      <c r="BF71" s="236"/>
      <c r="BG71" s="236"/>
      <c r="BH71" s="236"/>
      <c r="BI71" s="236"/>
      <c r="BJ71" s="236"/>
      <c r="BK71" s="236"/>
      <c r="BL71" s="236"/>
      <c r="BM71" s="236"/>
      <c r="BN71" s="236"/>
      <c r="BO71" s="236"/>
      <c r="BP71" s="236"/>
      <c r="BQ71" s="233">
        <v>65</v>
      </c>
      <c r="BR71" s="238"/>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24"/>
    </row>
    <row r="72" spans="1:131" ht="26.25" customHeight="1" x14ac:dyDescent="0.15">
      <c r="A72" s="233">
        <v>5</v>
      </c>
      <c r="B72" s="961" t="s">
        <v>579</v>
      </c>
      <c r="C72" s="962"/>
      <c r="D72" s="962"/>
      <c r="E72" s="962"/>
      <c r="F72" s="962"/>
      <c r="G72" s="962"/>
      <c r="H72" s="962"/>
      <c r="I72" s="962"/>
      <c r="J72" s="962"/>
      <c r="K72" s="962"/>
      <c r="L72" s="962"/>
      <c r="M72" s="962"/>
      <c r="N72" s="962"/>
      <c r="O72" s="962"/>
      <c r="P72" s="963"/>
      <c r="Q72" s="964">
        <v>154</v>
      </c>
      <c r="R72" s="958"/>
      <c r="S72" s="958"/>
      <c r="T72" s="958"/>
      <c r="U72" s="958"/>
      <c r="V72" s="958">
        <v>140</v>
      </c>
      <c r="W72" s="958"/>
      <c r="X72" s="958"/>
      <c r="Y72" s="958"/>
      <c r="Z72" s="958"/>
      <c r="AA72" s="958">
        <v>14</v>
      </c>
      <c r="AB72" s="958"/>
      <c r="AC72" s="958"/>
      <c r="AD72" s="958"/>
      <c r="AE72" s="958"/>
      <c r="AF72" s="958">
        <v>14</v>
      </c>
      <c r="AG72" s="958"/>
      <c r="AH72" s="958"/>
      <c r="AI72" s="958"/>
      <c r="AJ72" s="958"/>
      <c r="AK72" s="958">
        <v>17</v>
      </c>
      <c r="AL72" s="958"/>
      <c r="AM72" s="958"/>
      <c r="AN72" s="958"/>
      <c r="AO72" s="958"/>
      <c r="AP72" s="958" t="s">
        <v>574</v>
      </c>
      <c r="AQ72" s="958"/>
      <c r="AR72" s="958"/>
      <c r="AS72" s="958"/>
      <c r="AT72" s="958"/>
      <c r="AU72" s="958" t="s">
        <v>574</v>
      </c>
      <c r="AV72" s="958"/>
      <c r="AW72" s="958"/>
      <c r="AX72" s="958"/>
      <c r="AY72" s="958"/>
      <c r="AZ72" s="959"/>
      <c r="BA72" s="959"/>
      <c r="BB72" s="959"/>
      <c r="BC72" s="959"/>
      <c r="BD72" s="960"/>
      <c r="BE72" s="236"/>
      <c r="BF72" s="236"/>
      <c r="BG72" s="236"/>
      <c r="BH72" s="236"/>
      <c r="BI72" s="236"/>
      <c r="BJ72" s="236"/>
      <c r="BK72" s="236"/>
      <c r="BL72" s="236"/>
      <c r="BM72" s="236"/>
      <c r="BN72" s="236"/>
      <c r="BO72" s="236"/>
      <c r="BP72" s="236"/>
      <c r="BQ72" s="233">
        <v>66</v>
      </c>
      <c r="BR72" s="238"/>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24"/>
    </row>
    <row r="73" spans="1:131" ht="26.25" customHeight="1" x14ac:dyDescent="0.15">
      <c r="A73" s="233">
        <v>6</v>
      </c>
      <c r="B73" s="961" t="s">
        <v>580</v>
      </c>
      <c r="C73" s="962"/>
      <c r="D73" s="962"/>
      <c r="E73" s="962"/>
      <c r="F73" s="962"/>
      <c r="G73" s="962"/>
      <c r="H73" s="962"/>
      <c r="I73" s="962"/>
      <c r="J73" s="962"/>
      <c r="K73" s="962"/>
      <c r="L73" s="962"/>
      <c r="M73" s="962"/>
      <c r="N73" s="962"/>
      <c r="O73" s="962"/>
      <c r="P73" s="963"/>
      <c r="Q73" s="964">
        <v>84</v>
      </c>
      <c r="R73" s="958"/>
      <c r="S73" s="958"/>
      <c r="T73" s="958"/>
      <c r="U73" s="958"/>
      <c r="V73" s="958">
        <v>79</v>
      </c>
      <c r="W73" s="958"/>
      <c r="X73" s="958"/>
      <c r="Y73" s="958"/>
      <c r="Z73" s="958"/>
      <c r="AA73" s="958">
        <v>5</v>
      </c>
      <c r="AB73" s="958"/>
      <c r="AC73" s="958"/>
      <c r="AD73" s="958"/>
      <c r="AE73" s="958"/>
      <c r="AF73" s="958">
        <v>5</v>
      </c>
      <c r="AG73" s="958"/>
      <c r="AH73" s="958"/>
      <c r="AI73" s="958"/>
      <c r="AJ73" s="958"/>
      <c r="AK73" s="958">
        <v>5</v>
      </c>
      <c r="AL73" s="958"/>
      <c r="AM73" s="958"/>
      <c r="AN73" s="958"/>
      <c r="AO73" s="958"/>
      <c r="AP73" s="958" t="s">
        <v>574</v>
      </c>
      <c r="AQ73" s="958"/>
      <c r="AR73" s="958"/>
      <c r="AS73" s="958"/>
      <c r="AT73" s="958"/>
      <c r="AU73" s="958" t="s">
        <v>574</v>
      </c>
      <c r="AV73" s="958"/>
      <c r="AW73" s="958"/>
      <c r="AX73" s="958"/>
      <c r="AY73" s="958"/>
      <c r="AZ73" s="959"/>
      <c r="BA73" s="959"/>
      <c r="BB73" s="959"/>
      <c r="BC73" s="959"/>
      <c r="BD73" s="960"/>
      <c r="BE73" s="236"/>
      <c r="BF73" s="236"/>
      <c r="BG73" s="236"/>
      <c r="BH73" s="236"/>
      <c r="BI73" s="236"/>
      <c r="BJ73" s="236"/>
      <c r="BK73" s="236"/>
      <c r="BL73" s="236"/>
      <c r="BM73" s="236"/>
      <c r="BN73" s="236"/>
      <c r="BO73" s="236"/>
      <c r="BP73" s="236"/>
      <c r="BQ73" s="233">
        <v>67</v>
      </c>
      <c r="BR73" s="238"/>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24"/>
    </row>
    <row r="74" spans="1:131" ht="26.25" customHeight="1" x14ac:dyDescent="0.15">
      <c r="A74" s="233">
        <v>7</v>
      </c>
      <c r="B74" s="961" t="s">
        <v>581</v>
      </c>
      <c r="C74" s="962"/>
      <c r="D74" s="962"/>
      <c r="E74" s="962"/>
      <c r="F74" s="962"/>
      <c r="G74" s="962"/>
      <c r="H74" s="962"/>
      <c r="I74" s="962"/>
      <c r="J74" s="962"/>
      <c r="K74" s="962"/>
      <c r="L74" s="962"/>
      <c r="M74" s="962"/>
      <c r="N74" s="962"/>
      <c r="O74" s="962"/>
      <c r="P74" s="963"/>
      <c r="Q74" s="964">
        <v>288382</v>
      </c>
      <c r="R74" s="958"/>
      <c r="S74" s="958"/>
      <c r="T74" s="958"/>
      <c r="U74" s="958"/>
      <c r="V74" s="958">
        <v>283191</v>
      </c>
      <c r="W74" s="958"/>
      <c r="X74" s="958"/>
      <c r="Y74" s="958"/>
      <c r="Z74" s="958"/>
      <c r="AA74" s="958">
        <v>5190</v>
      </c>
      <c r="AB74" s="958"/>
      <c r="AC74" s="958"/>
      <c r="AD74" s="958"/>
      <c r="AE74" s="958"/>
      <c r="AF74" s="958">
        <v>5190</v>
      </c>
      <c r="AG74" s="958"/>
      <c r="AH74" s="958"/>
      <c r="AI74" s="958"/>
      <c r="AJ74" s="958"/>
      <c r="AK74" s="958">
        <v>0</v>
      </c>
      <c r="AL74" s="958"/>
      <c r="AM74" s="958"/>
      <c r="AN74" s="958"/>
      <c r="AO74" s="958"/>
      <c r="AP74" s="958" t="s">
        <v>574</v>
      </c>
      <c r="AQ74" s="958"/>
      <c r="AR74" s="958"/>
      <c r="AS74" s="958"/>
      <c r="AT74" s="958"/>
      <c r="AU74" s="958" t="s">
        <v>574</v>
      </c>
      <c r="AV74" s="958"/>
      <c r="AW74" s="958"/>
      <c r="AX74" s="958"/>
      <c r="AY74" s="958"/>
      <c r="AZ74" s="959"/>
      <c r="BA74" s="959"/>
      <c r="BB74" s="959"/>
      <c r="BC74" s="959"/>
      <c r="BD74" s="960"/>
      <c r="BE74" s="236"/>
      <c r="BF74" s="236"/>
      <c r="BG74" s="236"/>
      <c r="BH74" s="236"/>
      <c r="BI74" s="236"/>
      <c r="BJ74" s="236"/>
      <c r="BK74" s="236"/>
      <c r="BL74" s="236"/>
      <c r="BM74" s="236"/>
      <c r="BN74" s="236"/>
      <c r="BO74" s="236"/>
      <c r="BP74" s="236"/>
      <c r="BQ74" s="233">
        <v>68</v>
      </c>
      <c r="BR74" s="238"/>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24"/>
    </row>
    <row r="75" spans="1:131" ht="26.25" customHeight="1" x14ac:dyDescent="0.15">
      <c r="A75" s="233">
        <v>8</v>
      </c>
      <c r="B75" s="961" t="s">
        <v>582</v>
      </c>
      <c r="C75" s="962"/>
      <c r="D75" s="962"/>
      <c r="E75" s="962"/>
      <c r="F75" s="962"/>
      <c r="G75" s="962"/>
      <c r="H75" s="962"/>
      <c r="I75" s="962"/>
      <c r="J75" s="962"/>
      <c r="K75" s="962"/>
      <c r="L75" s="962"/>
      <c r="M75" s="962"/>
      <c r="N75" s="962"/>
      <c r="O75" s="962"/>
      <c r="P75" s="963"/>
      <c r="Q75" s="965">
        <v>3</v>
      </c>
      <c r="R75" s="966"/>
      <c r="S75" s="966"/>
      <c r="T75" s="966"/>
      <c r="U75" s="967"/>
      <c r="V75" s="968">
        <v>4</v>
      </c>
      <c r="W75" s="966"/>
      <c r="X75" s="966"/>
      <c r="Y75" s="966"/>
      <c r="Z75" s="967"/>
      <c r="AA75" s="968">
        <v>1</v>
      </c>
      <c r="AB75" s="966"/>
      <c r="AC75" s="966"/>
      <c r="AD75" s="966"/>
      <c r="AE75" s="967"/>
      <c r="AF75" s="968">
        <v>1</v>
      </c>
      <c r="AG75" s="966"/>
      <c r="AH75" s="966"/>
      <c r="AI75" s="966"/>
      <c r="AJ75" s="967"/>
      <c r="AK75" s="968">
        <v>1</v>
      </c>
      <c r="AL75" s="966"/>
      <c r="AM75" s="966"/>
      <c r="AN75" s="966"/>
      <c r="AO75" s="967"/>
      <c r="AP75" s="968" t="s">
        <v>574</v>
      </c>
      <c r="AQ75" s="966"/>
      <c r="AR75" s="966"/>
      <c r="AS75" s="966"/>
      <c r="AT75" s="967"/>
      <c r="AU75" s="968" t="s">
        <v>574</v>
      </c>
      <c r="AV75" s="966"/>
      <c r="AW75" s="966"/>
      <c r="AX75" s="966"/>
      <c r="AY75" s="967"/>
      <c r="AZ75" s="959"/>
      <c r="BA75" s="959"/>
      <c r="BB75" s="959"/>
      <c r="BC75" s="959"/>
      <c r="BD75" s="960"/>
      <c r="BE75" s="236"/>
      <c r="BF75" s="236"/>
      <c r="BG75" s="236"/>
      <c r="BH75" s="236"/>
      <c r="BI75" s="236"/>
      <c r="BJ75" s="236"/>
      <c r="BK75" s="236"/>
      <c r="BL75" s="236"/>
      <c r="BM75" s="236"/>
      <c r="BN75" s="236"/>
      <c r="BO75" s="236"/>
      <c r="BP75" s="236"/>
      <c r="BQ75" s="233">
        <v>69</v>
      </c>
      <c r="BR75" s="238"/>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24"/>
    </row>
    <row r="76" spans="1:131" ht="26.25" customHeight="1" x14ac:dyDescent="0.15">
      <c r="A76" s="233">
        <v>9</v>
      </c>
      <c r="B76" s="961"/>
      <c r="C76" s="962"/>
      <c r="D76" s="962"/>
      <c r="E76" s="962"/>
      <c r="F76" s="962"/>
      <c r="G76" s="962"/>
      <c r="H76" s="962"/>
      <c r="I76" s="962"/>
      <c r="J76" s="962"/>
      <c r="K76" s="962"/>
      <c r="L76" s="962"/>
      <c r="M76" s="962"/>
      <c r="N76" s="962"/>
      <c r="O76" s="962"/>
      <c r="P76" s="963"/>
      <c r="Q76" s="965"/>
      <c r="R76" s="966"/>
      <c r="S76" s="966"/>
      <c r="T76" s="966"/>
      <c r="U76" s="967"/>
      <c r="V76" s="968"/>
      <c r="W76" s="966"/>
      <c r="X76" s="966"/>
      <c r="Y76" s="966"/>
      <c r="Z76" s="967"/>
      <c r="AA76" s="968"/>
      <c r="AB76" s="966"/>
      <c r="AC76" s="966"/>
      <c r="AD76" s="966"/>
      <c r="AE76" s="967"/>
      <c r="AF76" s="968"/>
      <c r="AG76" s="966"/>
      <c r="AH76" s="966"/>
      <c r="AI76" s="966"/>
      <c r="AJ76" s="967"/>
      <c r="AK76" s="968"/>
      <c r="AL76" s="966"/>
      <c r="AM76" s="966"/>
      <c r="AN76" s="966"/>
      <c r="AO76" s="967"/>
      <c r="AP76" s="968"/>
      <c r="AQ76" s="966"/>
      <c r="AR76" s="966"/>
      <c r="AS76" s="966"/>
      <c r="AT76" s="967"/>
      <c r="AU76" s="968"/>
      <c r="AV76" s="966"/>
      <c r="AW76" s="966"/>
      <c r="AX76" s="966"/>
      <c r="AY76" s="967"/>
      <c r="AZ76" s="959"/>
      <c r="BA76" s="959"/>
      <c r="BB76" s="959"/>
      <c r="BC76" s="959"/>
      <c r="BD76" s="960"/>
      <c r="BE76" s="236"/>
      <c r="BF76" s="236"/>
      <c r="BG76" s="236"/>
      <c r="BH76" s="236"/>
      <c r="BI76" s="236"/>
      <c r="BJ76" s="236"/>
      <c r="BK76" s="236"/>
      <c r="BL76" s="236"/>
      <c r="BM76" s="236"/>
      <c r="BN76" s="236"/>
      <c r="BO76" s="236"/>
      <c r="BP76" s="236"/>
      <c r="BQ76" s="233">
        <v>70</v>
      </c>
      <c r="BR76" s="238"/>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24"/>
    </row>
    <row r="77" spans="1:131" ht="26.25" customHeight="1" x14ac:dyDescent="0.15">
      <c r="A77" s="233">
        <v>10</v>
      </c>
      <c r="B77" s="961"/>
      <c r="C77" s="962"/>
      <c r="D77" s="962"/>
      <c r="E77" s="962"/>
      <c r="F77" s="962"/>
      <c r="G77" s="962"/>
      <c r="H77" s="962"/>
      <c r="I77" s="962"/>
      <c r="J77" s="962"/>
      <c r="K77" s="962"/>
      <c r="L77" s="962"/>
      <c r="M77" s="962"/>
      <c r="N77" s="962"/>
      <c r="O77" s="962"/>
      <c r="P77" s="963"/>
      <c r="Q77" s="965"/>
      <c r="R77" s="966"/>
      <c r="S77" s="966"/>
      <c r="T77" s="966"/>
      <c r="U77" s="967"/>
      <c r="V77" s="968"/>
      <c r="W77" s="966"/>
      <c r="X77" s="966"/>
      <c r="Y77" s="966"/>
      <c r="Z77" s="967"/>
      <c r="AA77" s="968"/>
      <c r="AB77" s="966"/>
      <c r="AC77" s="966"/>
      <c r="AD77" s="966"/>
      <c r="AE77" s="967"/>
      <c r="AF77" s="968"/>
      <c r="AG77" s="966"/>
      <c r="AH77" s="966"/>
      <c r="AI77" s="966"/>
      <c r="AJ77" s="967"/>
      <c r="AK77" s="968"/>
      <c r="AL77" s="966"/>
      <c r="AM77" s="966"/>
      <c r="AN77" s="966"/>
      <c r="AO77" s="967"/>
      <c r="AP77" s="968"/>
      <c r="AQ77" s="966"/>
      <c r="AR77" s="966"/>
      <c r="AS77" s="966"/>
      <c r="AT77" s="967"/>
      <c r="AU77" s="968"/>
      <c r="AV77" s="966"/>
      <c r="AW77" s="966"/>
      <c r="AX77" s="966"/>
      <c r="AY77" s="967"/>
      <c r="AZ77" s="959"/>
      <c r="BA77" s="959"/>
      <c r="BB77" s="959"/>
      <c r="BC77" s="959"/>
      <c r="BD77" s="960"/>
      <c r="BE77" s="236"/>
      <c r="BF77" s="236"/>
      <c r="BG77" s="236"/>
      <c r="BH77" s="236"/>
      <c r="BI77" s="236"/>
      <c r="BJ77" s="236"/>
      <c r="BK77" s="236"/>
      <c r="BL77" s="236"/>
      <c r="BM77" s="236"/>
      <c r="BN77" s="236"/>
      <c r="BO77" s="236"/>
      <c r="BP77" s="236"/>
      <c r="BQ77" s="233">
        <v>71</v>
      </c>
      <c r="BR77" s="238"/>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24"/>
    </row>
    <row r="78" spans="1:131" ht="26.25" customHeight="1" x14ac:dyDescent="0.15">
      <c r="A78" s="233">
        <v>11</v>
      </c>
      <c r="B78" s="961"/>
      <c r="C78" s="962"/>
      <c r="D78" s="962"/>
      <c r="E78" s="962"/>
      <c r="F78" s="962"/>
      <c r="G78" s="962"/>
      <c r="H78" s="962"/>
      <c r="I78" s="962"/>
      <c r="J78" s="962"/>
      <c r="K78" s="962"/>
      <c r="L78" s="962"/>
      <c r="M78" s="962"/>
      <c r="N78" s="962"/>
      <c r="O78" s="962"/>
      <c r="P78" s="963"/>
      <c r="Q78" s="964"/>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c r="AU78" s="958"/>
      <c r="AV78" s="958"/>
      <c r="AW78" s="958"/>
      <c r="AX78" s="958"/>
      <c r="AY78" s="958"/>
      <c r="AZ78" s="959"/>
      <c r="BA78" s="959"/>
      <c r="BB78" s="959"/>
      <c r="BC78" s="959"/>
      <c r="BD78" s="960"/>
      <c r="BE78" s="236"/>
      <c r="BF78" s="236"/>
      <c r="BG78" s="236"/>
      <c r="BH78" s="236"/>
      <c r="BI78" s="236"/>
      <c r="BJ78" s="224"/>
      <c r="BK78" s="224"/>
      <c r="BL78" s="224"/>
      <c r="BM78" s="224"/>
      <c r="BN78" s="224"/>
      <c r="BO78" s="236"/>
      <c r="BP78" s="236"/>
      <c r="BQ78" s="233">
        <v>72</v>
      </c>
      <c r="BR78" s="238"/>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24"/>
    </row>
    <row r="79" spans="1:131" ht="26.25" customHeight="1" x14ac:dyDescent="0.15">
      <c r="A79" s="233">
        <v>12</v>
      </c>
      <c r="B79" s="961"/>
      <c r="C79" s="962"/>
      <c r="D79" s="962"/>
      <c r="E79" s="962"/>
      <c r="F79" s="962"/>
      <c r="G79" s="962"/>
      <c r="H79" s="962"/>
      <c r="I79" s="962"/>
      <c r="J79" s="962"/>
      <c r="K79" s="962"/>
      <c r="L79" s="962"/>
      <c r="M79" s="962"/>
      <c r="N79" s="962"/>
      <c r="O79" s="962"/>
      <c r="P79" s="963"/>
      <c r="Q79" s="964"/>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c r="AU79" s="958"/>
      <c r="AV79" s="958"/>
      <c r="AW79" s="958"/>
      <c r="AX79" s="958"/>
      <c r="AY79" s="958"/>
      <c r="AZ79" s="959"/>
      <c r="BA79" s="959"/>
      <c r="BB79" s="959"/>
      <c r="BC79" s="959"/>
      <c r="BD79" s="960"/>
      <c r="BE79" s="236"/>
      <c r="BF79" s="236"/>
      <c r="BG79" s="236"/>
      <c r="BH79" s="236"/>
      <c r="BI79" s="236"/>
      <c r="BJ79" s="224"/>
      <c r="BK79" s="224"/>
      <c r="BL79" s="224"/>
      <c r="BM79" s="224"/>
      <c r="BN79" s="224"/>
      <c r="BO79" s="236"/>
      <c r="BP79" s="236"/>
      <c r="BQ79" s="233">
        <v>73</v>
      </c>
      <c r="BR79" s="238"/>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24"/>
    </row>
    <row r="80" spans="1:131" ht="26.25" customHeight="1" x14ac:dyDescent="0.15">
      <c r="A80" s="233">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36"/>
      <c r="BF80" s="236"/>
      <c r="BG80" s="236"/>
      <c r="BH80" s="236"/>
      <c r="BI80" s="236"/>
      <c r="BJ80" s="236"/>
      <c r="BK80" s="236"/>
      <c r="BL80" s="236"/>
      <c r="BM80" s="236"/>
      <c r="BN80" s="236"/>
      <c r="BO80" s="236"/>
      <c r="BP80" s="236"/>
      <c r="BQ80" s="233">
        <v>74</v>
      </c>
      <c r="BR80" s="238"/>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24"/>
    </row>
    <row r="81" spans="1:131" ht="26.25" customHeight="1" x14ac:dyDescent="0.15">
      <c r="A81" s="233">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36"/>
      <c r="BF81" s="236"/>
      <c r="BG81" s="236"/>
      <c r="BH81" s="236"/>
      <c r="BI81" s="236"/>
      <c r="BJ81" s="236"/>
      <c r="BK81" s="236"/>
      <c r="BL81" s="236"/>
      <c r="BM81" s="236"/>
      <c r="BN81" s="236"/>
      <c r="BO81" s="236"/>
      <c r="BP81" s="236"/>
      <c r="BQ81" s="233">
        <v>75</v>
      </c>
      <c r="BR81" s="238"/>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24"/>
    </row>
    <row r="82" spans="1:131" ht="26.25" customHeight="1" x14ac:dyDescent="0.15">
      <c r="A82" s="233">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36"/>
      <c r="BF82" s="236"/>
      <c r="BG82" s="236"/>
      <c r="BH82" s="236"/>
      <c r="BI82" s="236"/>
      <c r="BJ82" s="236"/>
      <c r="BK82" s="236"/>
      <c r="BL82" s="236"/>
      <c r="BM82" s="236"/>
      <c r="BN82" s="236"/>
      <c r="BO82" s="236"/>
      <c r="BP82" s="236"/>
      <c r="BQ82" s="233">
        <v>76</v>
      </c>
      <c r="BR82" s="238"/>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24"/>
    </row>
    <row r="83" spans="1:131" ht="26.25" customHeight="1" x14ac:dyDescent="0.15">
      <c r="A83" s="233">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36"/>
      <c r="BF83" s="236"/>
      <c r="BG83" s="236"/>
      <c r="BH83" s="236"/>
      <c r="BI83" s="236"/>
      <c r="BJ83" s="236"/>
      <c r="BK83" s="236"/>
      <c r="BL83" s="236"/>
      <c r="BM83" s="236"/>
      <c r="BN83" s="236"/>
      <c r="BO83" s="236"/>
      <c r="BP83" s="236"/>
      <c r="BQ83" s="233">
        <v>77</v>
      </c>
      <c r="BR83" s="238"/>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24"/>
    </row>
    <row r="84" spans="1:131" ht="26.25" customHeight="1" x14ac:dyDescent="0.15">
      <c r="A84" s="233">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36"/>
      <c r="BF84" s="236"/>
      <c r="BG84" s="236"/>
      <c r="BH84" s="236"/>
      <c r="BI84" s="236"/>
      <c r="BJ84" s="236"/>
      <c r="BK84" s="236"/>
      <c r="BL84" s="236"/>
      <c r="BM84" s="236"/>
      <c r="BN84" s="236"/>
      <c r="BO84" s="236"/>
      <c r="BP84" s="236"/>
      <c r="BQ84" s="233">
        <v>78</v>
      </c>
      <c r="BR84" s="238"/>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24"/>
    </row>
    <row r="85" spans="1:131" ht="26.25" customHeight="1" x14ac:dyDescent="0.15">
      <c r="A85" s="233">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36"/>
      <c r="BF85" s="236"/>
      <c r="BG85" s="236"/>
      <c r="BH85" s="236"/>
      <c r="BI85" s="236"/>
      <c r="BJ85" s="236"/>
      <c r="BK85" s="236"/>
      <c r="BL85" s="236"/>
      <c r="BM85" s="236"/>
      <c r="BN85" s="236"/>
      <c r="BO85" s="236"/>
      <c r="BP85" s="236"/>
      <c r="BQ85" s="233">
        <v>79</v>
      </c>
      <c r="BR85" s="238"/>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24"/>
    </row>
    <row r="86" spans="1:131" ht="26.25" customHeight="1" x14ac:dyDescent="0.15">
      <c r="A86" s="233">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36"/>
      <c r="BF86" s="236"/>
      <c r="BG86" s="236"/>
      <c r="BH86" s="236"/>
      <c r="BI86" s="236"/>
      <c r="BJ86" s="236"/>
      <c r="BK86" s="236"/>
      <c r="BL86" s="236"/>
      <c r="BM86" s="236"/>
      <c r="BN86" s="236"/>
      <c r="BO86" s="236"/>
      <c r="BP86" s="236"/>
      <c r="BQ86" s="233">
        <v>80</v>
      </c>
      <c r="BR86" s="238"/>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24"/>
    </row>
    <row r="87" spans="1:131" ht="26.25" customHeight="1" x14ac:dyDescent="0.15">
      <c r="A87" s="239">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36"/>
      <c r="BF87" s="236"/>
      <c r="BG87" s="236"/>
      <c r="BH87" s="236"/>
      <c r="BI87" s="236"/>
      <c r="BJ87" s="236"/>
      <c r="BK87" s="236"/>
      <c r="BL87" s="236"/>
      <c r="BM87" s="236"/>
      <c r="BN87" s="236"/>
      <c r="BO87" s="236"/>
      <c r="BP87" s="236"/>
      <c r="BQ87" s="233">
        <v>81</v>
      </c>
      <c r="BR87" s="238"/>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24"/>
    </row>
    <row r="88" spans="1:131" ht="26.25" customHeight="1" thickBot="1" x14ac:dyDescent="0.2">
      <c r="A88" s="235" t="s">
        <v>387</v>
      </c>
      <c r="B88" s="924" t="s">
        <v>418</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c r="AG88" s="946"/>
      <c r="AH88" s="946"/>
      <c r="AI88" s="946"/>
      <c r="AJ88" s="946"/>
      <c r="AK88" s="950"/>
      <c r="AL88" s="950"/>
      <c r="AM88" s="950"/>
      <c r="AN88" s="950"/>
      <c r="AO88" s="950"/>
      <c r="AP88" s="946"/>
      <c r="AQ88" s="946"/>
      <c r="AR88" s="946"/>
      <c r="AS88" s="946"/>
      <c r="AT88" s="946"/>
      <c r="AU88" s="946"/>
      <c r="AV88" s="946"/>
      <c r="AW88" s="946"/>
      <c r="AX88" s="946"/>
      <c r="AY88" s="946"/>
      <c r="AZ88" s="947"/>
      <c r="BA88" s="947"/>
      <c r="BB88" s="947"/>
      <c r="BC88" s="947"/>
      <c r="BD88" s="948"/>
      <c r="BE88" s="236"/>
      <c r="BF88" s="236"/>
      <c r="BG88" s="236"/>
      <c r="BH88" s="236"/>
      <c r="BI88" s="236"/>
      <c r="BJ88" s="236"/>
      <c r="BK88" s="236"/>
      <c r="BL88" s="236"/>
      <c r="BM88" s="236"/>
      <c r="BN88" s="236"/>
      <c r="BO88" s="236"/>
      <c r="BP88" s="236"/>
      <c r="BQ88" s="233">
        <v>82</v>
      </c>
      <c r="BR88" s="238"/>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24"/>
    </row>
    <row r="89" spans="1:131" ht="26.25" hidden="1" customHeight="1" x14ac:dyDescent="0.15">
      <c r="A89" s="240"/>
      <c r="B89" s="241"/>
      <c r="C89" s="241"/>
      <c r="D89" s="241"/>
      <c r="E89" s="241"/>
      <c r="F89" s="241"/>
      <c r="G89" s="241"/>
      <c r="H89" s="241"/>
      <c r="I89" s="241"/>
      <c r="J89" s="241"/>
      <c r="K89" s="241"/>
      <c r="L89" s="241"/>
      <c r="M89" s="241"/>
      <c r="N89" s="241"/>
      <c r="O89" s="241"/>
      <c r="P89" s="241"/>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42"/>
      <c r="AZ89" s="243"/>
      <c r="BA89" s="243"/>
      <c r="BB89" s="243"/>
      <c r="BC89" s="243"/>
      <c r="BD89" s="243"/>
      <c r="BE89" s="236"/>
      <c r="BF89" s="236"/>
      <c r="BG89" s="236"/>
      <c r="BH89" s="236"/>
      <c r="BI89" s="236"/>
      <c r="BJ89" s="236"/>
      <c r="BK89" s="236"/>
      <c r="BL89" s="236"/>
      <c r="BM89" s="236"/>
      <c r="BN89" s="236"/>
      <c r="BO89" s="236"/>
      <c r="BP89" s="236"/>
      <c r="BQ89" s="233">
        <v>83</v>
      </c>
      <c r="BR89" s="238"/>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24"/>
    </row>
    <row r="90" spans="1:131" ht="26.25" hidden="1" customHeight="1" x14ac:dyDescent="0.15">
      <c r="A90" s="240"/>
      <c r="B90" s="241"/>
      <c r="C90" s="241"/>
      <c r="D90" s="241"/>
      <c r="E90" s="241"/>
      <c r="F90" s="241"/>
      <c r="G90" s="241"/>
      <c r="H90" s="241"/>
      <c r="I90" s="241"/>
      <c r="J90" s="241"/>
      <c r="K90" s="241"/>
      <c r="L90" s="241"/>
      <c r="M90" s="241"/>
      <c r="N90" s="241"/>
      <c r="O90" s="241"/>
      <c r="P90" s="241"/>
      <c r="Q90" s="242"/>
      <c r="R90" s="242"/>
      <c r="S90" s="242"/>
      <c r="T90" s="242"/>
      <c r="U90" s="242"/>
      <c r="V90" s="242"/>
      <c r="W90" s="242"/>
      <c r="X90" s="242"/>
      <c r="Y90" s="242"/>
      <c r="Z90" s="242"/>
      <c r="AA90" s="242"/>
      <c r="AB90" s="242"/>
      <c r="AC90" s="242"/>
      <c r="AD90" s="242"/>
      <c r="AE90" s="242"/>
      <c r="AF90" s="242"/>
      <c r="AG90" s="242"/>
      <c r="AH90" s="242"/>
      <c r="AI90" s="242"/>
      <c r="AJ90" s="242"/>
      <c r="AK90" s="242"/>
      <c r="AL90" s="242"/>
      <c r="AM90" s="242"/>
      <c r="AN90" s="242"/>
      <c r="AO90" s="242"/>
      <c r="AP90" s="242"/>
      <c r="AQ90" s="242"/>
      <c r="AR90" s="242"/>
      <c r="AS90" s="242"/>
      <c r="AT90" s="242"/>
      <c r="AU90" s="242"/>
      <c r="AV90" s="242"/>
      <c r="AW90" s="242"/>
      <c r="AX90" s="242"/>
      <c r="AY90" s="242"/>
      <c r="AZ90" s="243"/>
      <c r="BA90" s="243"/>
      <c r="BB90" s="243"/>
      <c r="BC90" s="243"/>
      <c r="BD90" s="243"/>
      <c r="BE90" s="236"/>
      <c r="BF90" s="236"/>
      <c r="BG90" s="236"/>
      <c r="BH90" s="236"/>
      <c r="BI90" s="236"/>
      <c r="BJ90" s="236"/>
      <c r="BK90" s="236"/>
      <c r="BL90" s="236"/>
      <c r="BM90" s="236"/>
      <c r="BN90" s="236"/>
      <c r="BO90" s="236"/>
      <c r="BP90" s="236"/>
      <c r="BQ90" s="233">
        <v>84</v>
      </c>
      <c r="BR90" s="238"/>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24"/>
    </row>
    <row r="91" spans="1:131" ht="26.25" hidden="1" customHeight="1" x14ac:dyDescent="0.15">
      <c r="A91" s="240"/>
      <c r="B91" s="241"/>
      <c r="C91" s="241"/>
      <c r="D91" s="241"/>
      <c r="E91" s="241"/>
      <c r="F91" s="241"/>
      <c r="G91" s="241"/>
      <c r="H91" s="241"/>
      <c r="I91" s="241"/>
      <c r="J91" s="241"/>
      <c r="K91" s="241"/>
      <c r="L91" s="241"/>
      <c r="M91" s="241"/>
      <c r="N91" s="241"/>
      <c r="O91" s="241"/>
      <c r="P91" s="241"/>
      <c r="Q91" s="242"/>
      <c r="R91" s="242"/>
      <c r="S91" s="242"/>
      <c r="T91" s="242"/>
      <c r="U91" s="242"/>
      <c r="V91" s="242"/>
      <c r="W91" s="242"/>
      <c r="X91" s="242"/>
      <c r="Y91" s="242"/>
      <c r="Z91" s="242"/>
      <c r="AA91" s="242"/>
      <c r="AB91" s="242"/>
      <c r="AC91" s="242"/>
      <c r="AD91" s="242"/>
      <c r="AE91" s="242"/>
      <c r="AF91" s="242"/>
      <c r="AG91" s="242"/>
      <c r="AH91" s="242"/>
      <c r="AI91" s="242"/>
      <c r="AJ91" s="242"/>
      <c r="AK91" s="242"/>
      <c r="AL91" s="242"/>
      <c r="AM91" s="242"/>
      <c r="AN91" s="242"/>
      <c r="AO91" s="242"/>
      <c r="AP91" s="242"/>
      <c r="AQ91" s="242"/>
      <c r="AR91" s="242"/>
      <c r="AS91" s="242"/>
      <c r="AT91" s="242"/>
      <c r="AU91" s="242"/>
      <c r="AV91" s="242"/>
      <c r="AW91" s="242"/>
      <c r="AX91" s="242"/>
      <c r="AY91" s="242"/>
      <c r="AZ91" s="243"/>
      <c r="BA91" s="243"/>
      <c r="BB91" s="243"/>
      <c r="BC91" s="243"/>
      <c r="BD91" s="243"/>
      <c r="BE91" s="236"/>
      <c r="BF91" s="236"/>
      <c r="BG91" s="236"/>
      <c r="BH91" s="236"/>
      <c r="BI91" s="236"/>
      <c r="BJ91" s="236"/>
      <c r="BK91" s="236"/>
      <c r="BL91" s="236"/>
      <c r="BM91" s="236"/>
      <c r="BN91" s="236"/>
      <c r="BO91" s="236"/>
      <c r="BP91" s="236"/>
      <c r="BQ91" s="233">
        <v>85</v>
      </c>
      <c r="BR91" s="238"/>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24"/>
    </row>
    <row r="92" spans="1:131" ht="26.25" hidden="1" customHeight="1" x14ac:dyDescent="0.15">
      <c r="A92" s="240"/>
      <c r="B92" s="241"/>
      <c r="C92" s="241"/>
      <c r="D92" s="241"/>
      <c r="E92" s="241"/>
      <c r="F92" s="241"/>
      <c r="G92" s="241"/>
      <c r="H92" s="241"/>
      <c r="I92" s="241"/>
      <c r="J92" s="241"/>
      <c r="K92" s="241"/>
      <c r="L92" s="241"/>
      <c r="M92" s="241"/>
      <c r="N92" s="241"/>
      <c r="O92" s="241"/>
      <c r="P92" s="241"/>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42"/>
      <c r="AZ92" s="243"/>
      <c r="BA92" s="243"/>
      <c r="BB92" s="243"/>
      <c r="BC92" s="243"/>
      <c r="BD92" s="243"/>
      <c r="BE92" s="236"/>
      <c r="BF92" s="236"/>
      <c r="BG92" s="236"/>
      <c r="BH92" s="236"/>
      <c r="BI92" s="236"/>
      <c r="BJ92" s="236"/>
      <c r="BK92" s="236"/>
      <c r="BL92" s="236"/>
      <c r="BM92" s="236"/>
      <c r="BN92" s="236"/>
      <c r="BO92" s="236"/>
      <c r="BP92" s="236"/>
      <c r="BQ92" s="233">
        <v>86</v>
      </c>
      <c r="BR92" s="238"/>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24"/>
    </row>
    <row r="93" spans="1:131" ht="26.25" hidden="1" customHeight="1" x14ac:dyDescent="0.15">
      <c r="A93" s="240"/>
      <c r="B93" s="241"/>
      <c r="C93" s="241"/>
      <c r="D93" s="241"/>
      <c r="E93" s="241"/>
      <c r="F93" s="241"/>
      <c r="G93" s="241"/>
      <c r="H93" s="241"/>
      <c r="I93" s="241"/>
      <c r="J93" s="241"/>
      <c r="K93" s="241"/>
      <c r="L93" s="241"/>
      <c r="M93" s="241"/>
      <c r="N93" s="241"/>
      <c r="O93" s="241"/>
      <c r="P93" s="241"/>
      <c r="Q93" s="242"/>
      <c r="R93" s="242"/>
      <c r="S93" s="242"/>
      <c r="T93" s="242"/>
      <c r="U93" s="242"/>
      <c r="V93" s="242"/>
      <c r="W93" s="242"/>
      <c r="X93" s="242"/>
      <c r="Y93" s="242"/>
      <c r="Z93" s="242"/>
      <c r="AA93" s="242"/>
      <c r="AB93" s="242"/>
      <c r="AC93" s="242"/>
      <c r="AD93" s="242"/>
      <c r="AE93" s="242"/>
      <c r="AF93" s="242"/>
      <c r="AG93" s="242"/>
      <c r="AH93" s="242"/>
      <c r="AI93" s="242"/>
      <c r="AJ93" s="242"/>
      <c r="AK93" s="242"/>
      <c r="AL93" s="242"/>
      <c r="AM93" s="242"/>
      <c r="AN93" s="242"/>
      <c r="AO93" s="242"/>
      <c r="AP93" s="242"/>
      <c r="AQ93" s="242"/>
      <c r="AR93" s="242"/>
      <c r="AS93" s="242"/>
      <c r="AT93" s="242"/>
      <c r="AU93" s="242"/>
      <c r="AV93" s="242"/>
      <c r="AW93" s="242"/>
      <c r="AX93" s="242"/>
      <c r="AY93" s="242"/>
      <c r="AZ93" s="243"/>
      <c r="BA93" s="243"/>
      <c r="BB93" s="243"/>
      <c r="BC93" s="243"/>
      <c r="BD93" s="243"/>
      <c r="BE93" s="236"/>
      <c r="BF93" s="236"/>
      <c r="BG93" s="236"/>
      <c r="BH93" s="236"/>
      <c r="BI93" s="236"/>
      <c r="BJ93" s="236"/>
      <c r="BK93" s="236"/>
      <c r="BL93" s="236"/>
      <c r="BM93" s="236"/>
      <c r="BN93" s="236"/>
      <c r="BO93" s="236"/>
      <c r="BP93" s="236"/>
      <c r="BQ93" s="233">
        <v>87</v>
      </c>
      <c r="BR93" s="238"/>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24"/>
    </row>
    <row r="94" spans="1:131" ht="26.25" hidden="1" customHeight="1" x14ac:dyDescent="0.15">
      <c r="A94" s="240"/>
      <c r="B94" s="241"/>
      <c r="C94" s="241"/>
      <c r="D94" s="241"/>
      <c r="E94" s="241"/>
      <c r="F94" s="241"/>
      <c r="G94" s="241"/>
      <c r="H94" s="241"/>
      <c r="I94" s="241"/>
      <c r="J94" s="241"/>
      <c r="K94" s="241"/>
      <c r="L94" s="241"/>
      <c r="M94" s="241"/>
      <c r="N94" s="241"/>
      <c r="O94" s="241"/>
      <c r="P94" s="241"/>
      <c r="Q94" s="242"/>
      <c r="R94" s="242"/>
      <c r="S94" s="242"/>
      <c r="T94" s="242"/>
      <c r="U94" s="242"/>
      <c r="V94" s="242"/>
      <c r="W94" s="242"/>
      <c r="X94" s="242"/>
      <c r="Y94" s="242"/>
      <c r="Z94" s="242"/>
      <c r="AA94" s="242"/>
      <c r="AB94" s="242"/>
      <c r="AC94" s="242"/>
      <c r="AD94" s="242"/>
      <c r="AE94" s="242"/>
      <c r="AF94" s="242"/>
      <c r="AG94" s="242"/>
      <c r="AH94" s="242"/>
      <c r="AI94" s="242"/>
      <c r="AJ94" s="242"/>
      <c r="AK94" s="242"/>
      <c r="AL94" s="242"/>
      <c r="AM94" s="242"/>
      <c r="AN94" s="242"/>
      <c r="AO94" s="242"/>
      <c r="AP94" s="242"/>
      <c r="AQ94" s="242"/>
      <c r="AR94" s="242"/>
      <c r="AS94" s="242"/>
      <c r="AT94" s="242"/>
      <c r="AU94" s="242"/>
      <c r="AV94" s="242"/>
      <c r="AW94" s="242"/>
      <c r="AX94" s="242"/>
      <c r="AY94" s="242"/>
      <c r="AZ94" s="243"/>
      <c r="BA94" s="243"/>
      <c r="BB94" s="243"/>
      <c r="BC94" s="243"/>
      <c r="BD94" s="243"/>
      <c r="BE94" s="236"/>
      <c r="BF94" s="236"/>
      <c r="BG94" s="236"/>
      <c r="BH94" s="236"/>
      <c r="BI94" s="236"/>
      <c r="BJ94" s="236"/>
      <c r="BK94" s="236"/>
      <c r="BL94" s="236"/>
      <c r="BM94" s="236"/>
      <c r="BN94" s="236"/>
      <c r="BO94" s="236"/>
      <c r="BP94" s="236"/>
      <c r="BQ94" s="233">
        <v>88</v>
      </c>
      <c r="BR94" s="238"/>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24"/>
    </row>
    <row r="95" spans="1:131" ht="26.25" hidden="1" customHeight="1" x14ac:dyDescent="0.15">
      <c r="A95" s="240"/>
      <c r="B95" s="241"/>
      <c r="C95" s="241"/>
      <c r="D95" s="241"/>
      <c r="E95" s="241"/>
      <c r="F95" s="241"/>
      <c r="G95" s="241"/>
      <c r="H95" s="241"/>
      <c r="I95" s="241"/>
      <c r="J95" s="241"/>
      <c r="K95" s="241"/>
      <c r="L95" s="241"/>
      <c r="M95" s="241"/>
      <c r="N95" s="241"/>
      <c r="O95" s="241"/>
      <c r="P95" s="241"/>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3"/>
      <c r="BA95" s="243"/>
      <c r="BB95" s="243"/>
      <c r="BC95" s="243"/>
      <c r="BD95" s="243"/>
      <c r="BE95" s="236"/>
      <c r="BF95" s="236"/>
      <c r="BG95" s="236"/>
      <c r="BH95" s="236"/>
      <c r="BI95" s="236"/>
      <c r="BJ95" s="236"/>
      <c r="BK95" s="236"/>
      <c r="BL95" s="236"/>
      <c r="BM95" s="236"/>
      <c r="BN95" s="236"/>
      <c r="BO95" s="236"/>
      <c r="BP95" s="236"/>
      <c r="BQ95" s="233">
        <v>89</v>
      </c>
      <c r="BR95" s="238"/>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24"/>
    </row>
    <row r="96" spans="1:131" ht="26.25" hidden="1" customHeight="1" x14ac:dyDescent="0.15">
      <c r="A96" s="240"/>
      <c r="B96" s="241"/>
      <c r="C96" s="241"/>
      <c r="D96" s="241"/>
      <c r="E96" s="241"/>
      <c r="F96" s="241"/>
      <c r="G96" s="241"/>
      <c r="H96" s="241"/>
      <c r="I96" s="241"/>
      <c r="J96" s="241"/>
      <c r="K96" s="241"/>
      <c r="L96" s="241"/>
      <c r="M96" s="241"/>
      <c r="N96" s="241"/>
      <c r="O96" s="241"/>
      <c r="P96" s="241"/>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242"/>
      <c r="AZ96" s="243"/>
      <c r="BA96" s="243"/>
      <c r="BB96" s="243"/>
      <c r="BC96" s="243"/>
      <c r="BD96" s="243"/>
      <c r="BE96" s="236"/>
      <c r="BF96" s="236"/>
      <c r="BG96" s="236"/>
      <c r="BH96" s="236"/>
      <c r="BI96" s="236"/>
      <c r="BJ96" s="236"/>
      <c r="BK96" s="236"/>
      <c r="BL96" s="236"/>
      <c r="BM96" s="236"/>
      <c r="BN96" s="236"/>
      <c r="BO96" s="236"/>
      <c r="BP96" s="236"/>
      <c r="BQ96" s="233">
        <v>90</v>
      </c>
      <c r="BR96" s="238"/>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24"/>
    </row>
    <row r="97" spans="1:131" ht="26.25" hidden="1" customHeight="1" x14ac:dyDescent="0.15">
      <c r="A97" s="240"/>
      <c r="B97" s="241"/>
      <c r="C97" s="241"/>
      <c r="D97" s="241"/>
      <c r="E97" s="241"/>
      <c r="F97" s="241"/>
      <c r="G97" s="241"/>
      <c r="H97" s="241"/>
      <c r="I97" s="241"/>
      <c r="J97" s="241"/>
      <c r="K97" s="241"/>
      <c r="L97" s="241"/>
      <c r="M97" s="241"/>
      <c r="N97" s="241"/>
      <c r="O97" s="241"/>
      <c r="P97" s="241"/>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42"/>
      <c r="AZ97" s="243"/>
      <c r="BA97" s="243"/>
      <c r="BB97" s="243"/>
      <c r="BC97" s="243"/>
      <c r="BD97" s="243"/>
      <c r="BE97" s="236"/>
      <c r="BF97" s="236"/>
      <c r="BG97" s="236"/>
      <c r="BH97" s="236"/>
      <c r="BI97" s="236"/>
      <c r="BJ97" s="236"/>
      <c r="BK97" s="236"/>
      <c r="BL97" s="236"/>
      <c r="BM97" s="236"/>
      <c r="BN97" s="236"/>
      <c r="BO97" s="236"/>
      <c r="BP97" s="236"/>
      <c r="BQ97" s="233">
        <v>91</v>
      </c>
      <c r="BR97" s="238"/>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24"/>
    </row>
    <row r="98" spans="1:131" ht="26.25" hidden="1" customHeight="1" x14ac:dyDescent="0.15">
      <c r="A98" s="240"/>
      <c r="B98" s="241"/>
      <c r="C98" s="241"/>
      <c r="D98" s="241"/>
      <c r="E98" s="241"/>
      <c r="F98" s="241"/>
      <c r="G98" s="241"/>
      <c r="H98" s="241"/>
      <c r="I98" s="241"/>
      <c r="J98" s="241"/>
      <c r="K98" s="241"/>
      <c r="L98" s="241"/>
      <c r="M98" s="241"/>
      <c r="N98" s="241"/>
      <c r="O98" s="241"/>
      <c r="P98" s="241"/>
      <c r="Q98" s="242"/>
      <c r="R98" s="242"/>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242"/>
      <c r="AV98" s="242"/>
      <c r="AW98" s="242"/>
      <c r="AX98" s="242"/>
      <c r="AY98" s="242"/>
      <c r="AZ98" s="243"/>
      <c r="BA98" s="243"/>
      <c r="BB98" s="243"/>
      <c r="BC98" s="243"/>
      <c r="BD98" s="243"/>
      <c r="BE98" s="236"/>
      <c r="BF98" s="236"/>
      <c r="BG98" s="236"/>
      <c r="BH98" s="236"/>
      <c r="BI98" s="236"/>
      <c r="BJ98" s="236"/>
      <c r="BK98" s="236"/>
      <c r="BL98" s="236"/>
      <c r="BM98" s="236"/>
      <c r="BN98" s="236"/>
      <c r="BO98" s="236"/>
      <c r="BP98" s="236"/>
      <c r="BQ98" s="233">
        <v>92</v>
      </c>
      <c r="BR98" s="238"/>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24"/>
    </row>
    <row r="99" spans="1:131" ht="26.25" hidden="1" customHeight="1" x14ac:dyDescent="0.15">
      <c r="A99" s="240"/>
      <c r="B99" s="241"/>
      <c r="C99" s="241"/>
      <c r="D99" s="241"/>
      <c r="E99" s="241"/>
      <c r="F99" s="241"/>
      <c r="G99" s="241"/>
      <c r="H99" s="241"/>
      <c r="I99" s="241"/>
      <c r="J99" s="241"/>
      <c r="K99" s="241"/>
      <c r="L99" s="241"/>
      <c r="M99" s="241"/>
      <c r="N99" s="241"/>
      <c r="O99" s="241"/>
      <c r="P99" s="241"/>
      <c r="Q99" s="242"/>
      <c r="R99" s="242"/>
      <c r="S99" s="242"/>
      <c r="T99" s="242"/>
      <c r="U99" s="242"/>
      <c r="V99" s="242"/>
      <c r="W99" s="242"/>
      <c r="X99" s="242"/>
      <c r="Y99" s="242"/>
      <c r="Z99" s="242"/>
      <c r="AA99" s="242"/>
      <c r="AB99" s="242"/>
      <c r="AC99" s="242"/>
      <c r="AD99" s="242"/>
      <c r="AE99" s="242"/>
      <c r="AF99" s="242"/>
      <c r="AG99" s="242"/>
      <c r="AH99" s="242"/>
      <c r="AI99" s="242"/>
      <c r="AJ99" s="242"/>
      <c r="AK99" s="242"/>
      <c r="AL99" s="242"/>
      <c r="AM99" s="242"/>
      <c r="AN99" s="242"/>
      <c r="AO99" s="242"/>
      <c r="AP99" s="242"/>
      <c r="AQ99" s="242"/>
      <c r="AR99" s="242"/>
      <c r="AS99" s="242"/>
      <c r="AT99" s="242"/>
      <c r="AU99" s="242"/>
      <c r="AV99" s="242"/>
      <c r="AW99" s="242"/>
      <c r="AX99" s="242"/>
      <c r="AY99" s="242"/>
      <c r="AZ99" s="243"/>
      <c r="BA99" s="243"/>
      <c r="BB99" s="243"/>
      <c r="BC99" s="243"/>
      <c r="BD99" s="243"/>
      <c r="BE99" s="236"/>
      <c r="BF99" s="236"/>
      <c r="BG99" s="236"/>
      <c r="BH99" s="236"/>
      <c r="BI99" s="236"/>
      <c r="BJ99" s="236"/>
      <c r="BK99" s="236"/>
      <c r="BL99" s="236"/>
      <c r="BM99" s="236"/>
      <c r="BN99" s="236"/>
      <c r="BO99" s="236"/>
      <c r="BP99" s="236"/>
      <c r="BQ99" s="233">
        <v>93</v>
      </c>
      <c r="BR99" s="238"/>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24"/>
    </row>
    <row r="100" spans="1:131" ht="26.25" hidden="1" customHeight="1" x14ac:dyDescent="0.15">
      <c r="A100" s="240"/>
      <c r="B100" s="241"/>
      <c r="C100" s="241"/>
      <c r="D100" s="241"/>
      <c r="E100" s="241"/>
      <c r="F100" s="241"/>
      <c r="G100" s="241"/>
      <c r="H100" s="241"/>
      <c r="I100" s="241"/>
      <c r="J100" s="241"/>
      <c r="K100" s="241"/>
      <c r="L100" s="241"/>
      <c r="M100" s="241"/>
      <c r="N100" s="241"/>
      <c r="O100" s="241"/>
      <c r="P100" s="241"/>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3"/>
      <c r="BA100" s="243"/>
      <c r="BB100" s="243"/>
      <c r="BC100" s="243"/>
      <c r="BD100" s="243"/>
      <c r="BE100" s="236"/>
      <c r="BF100" s="236"/>
      <c r="BG100" s="236"/>
      <c r="BH100" s="236"/>
      <c r="BI100" s="236"/>
      <c r="BJ100" s="236"/>
      <c r="BK100" s="236"/>
      <c r="BL100" s="236"/>
      <c r="BM100" s="236"/>
      <c r="BN100" s="236"/>
      <c r="BO100" s="236"/>
      <c r="BP100" s="236"/>
      <c r="BQ100" s="233">
        <v>94</v>
      </c>
      <c r="BR100" s="238"/>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24"/>
    </row>
    <row r="101" spans="1:131" ht="26.25" hidden="1" customHeight="1" x14ac:dyDescent="0.15">
      <c r="A101" s="240"/>
      <c r="B101" s="241"/>
      <c r="C101" s="241"/>
      <c r="D101" s="241"/>
      <c r="E101" s="241"/>
      <c r="F101" s="241"/>
      <c r="G101" s="241"/>
      <c r="H101" s="241"/>
      <c r="I101" s="241"/>
      <c r="J101" s="241"/>
      <c r="K101" s="241"/>
      <c r="L101" s="241"/>
      <c r="M101" s="241"/>
      <c r="N101" s="241"/>
      <c r="O101" s="241"/>
      <c r="P101" s="241"/>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3"/>
      <c r="BA101" s="243"/>
      <c r="BB101" s="243"/>
      <c r="BC101" s="243"/>
      <c r="BD101" s="243"/>
      <c r="BE101" s="236"/>
      <c r="BF101" s="236"/>
      <c r="BG101" s="236"/>
      <c r="BH101" s="236"/>
      <c r="BI101" s="236"/>
      <c r="BJ101" s="236"/>
      <c r="BK101" s="236"/>
      <c r="BL101" s="236"/>
      <c r="BM101" s="236"/>
      <c r="BN101" s="236"/>
      <c r="BO101" s="236"/>
      <c r="BP101" s="236"/>
      <c r="BQ101" s="233">
        <v>95</v>
      </c>
      <c r="BR101" s="238"/>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24"/>
    </row>
    <row r="102" spans="1:131" ht="26.25" customHeight="1" thickBot="1" x14ac:dyDescent="0.2">
      <c r="A102" s="240"/>
      <c r="B102" s="241"/>
      <c r="C102" s="241"/>
      <c r="D102" s="241"/>
      <c r="E102" s="241"/>
      <c r="F102" s="241"/>
      <c r="G102" s="241"/>
      <c r="H102" s="241"/>
      <c r="I102" s="241"/>
      <c r="J102" s="241"/>
      <c r="K102" s="241"/>
      <c r="L102" s="241"/>
      <c r="M102" s="241"/>
      <c r="N102" s="241"/>
      <c r="O102" s="241"/>
      <c r="P102" s="241"/>
      <c r="Q102" s="242"/>
      <c r="R102" s="242"/>
      <c r="S102" s="242"/>
      <c r="T102" s="242"/>
      <c r="U102" s="242"/>
      <c r="V102" s="242"/>
      <c r="W102" s="242"/>
      <c r="X102" s="242"/>
      <c r="Y102" s="242"/>
      <c r="Z102" s="242"/>
      <c r="AA102" s="242"/>
      <c r="AB102" s="242"/>
      <c r="AC102" s="242"/>
      <c r="AD102" s="242"/>
      <c r="AE102" s="242"/>
      <c r="AF102" s="242"/>
      <c r="AG102" s="242"/>
      <c r="AH102" s="242"/>
      <c r="AI102" s="242"/>
      <c r="AJ102" s="242"/>
      <c r="AK102" s="242"/>
      <c r="AL102" s="242"/>
      <c r="AM102" s="242"/>
      <c r="AN102" s="242"/>
      <c r="AO102" s="242"/>
      <c r="AP102" s="242"/>
      <c r="AQ102" s="242"/>
      <c r="AR102" s="242"/>
      <c r="AS102" s="242"/>
      <c r="AT102" s="242"/>
      <c r="AU102" s="242"/>
      <c r="AV102" s="242"/>
      <c r="AW102" s="242"/>
      <c r="AX102" s="242"/>
      <c r="AY102" s="242"/>
      <c r="AZ102" s="243"/>
      <c r="BA102" s="243"/>
      <c r="BB102" s="243"/>
      <c r="BC102" s="243"/>
      <c r="BD102" s="243"/>
      <c r="BE102" s="236"/>
      <c r="BF102" s="236"/>
      <c r="BG102" s="236"/>
      <c r="BH102" s="236"/>
      <c r="BI102" s="236"/>
      <c r="BJ102" s="236"/>
      <c r="BK102" s="236"/>
      <c r="BL102" s="236"/>
      <c r="BM102" s="236"/>
      <c r="BN102" s="236"/>
      <c r="BO102" s="236"/>
      <c r="BP102" s="236"/>
      <c r="BQ102" s="235" t="s">
        <v>387</v>
      </c>
      <c r="BR102" s="924" t="s">
        <v>419</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c r="CS102" s="940"/>
      <c r="CT102" s="940"/>
      <c r="CU102" s="940"/>
      <c r="CV102" s="941"/>
      <c r="CW102" s="939"/>
      <c r="CX102" s="940"/>
      <c r="CY102" s="940"/>
      <c r="CZ102" s="940"/>
      <c r="DA102" s="941"/>
      <c r="DB102" s="939"/>
      <c r="DC102" s="940"/>
      <c r="DD102" s="940"/>
      <c r="DE102" s="940"/>
      <c r="DF102" s="941"/>
      <c r="DG102" s="939"/>
      <c r="DH102" s="940"/>
      <c r="DI102" s="940"/>
      <c r="DJ102" s="940"/>
      <c r="DK102" s="941"/>
      <c r="DL102" s="939"/>
      <c r="DM102" s="940"/>
      <c r="DN102" s="940"/>
      <c r="DO102" s="940"/>
      <c r="DP102" s="941"/>
      <c r="DQ102" s="939"/>
      <c r="DR102" s="940"/>
      <c r="DS102" s="940"/>
      <c r="DT102" s="940"/>
      <c r="DU102" s="941"/>
      <c r="DV102" s="924"/>
      <c r="DW102" s="925"/>
      <c r="DX102" s="925"/>
      <c r="DY102" s="925"/>
      <c r="DZ102" s="926"/>
      <c r="EA102" s="224"/>
    </row>
    <row r="103" spans="1:131" ht="26.25" customHeight="1" x14ac:dyDescent="0.15">
      <c r="A103" s="240"/>
      <c r="B103" s="241"/>
      <c r="C103" s="241"/>
      <c r="D103" s="241"/>
      <c r="E103" s="241"/>
      <c r="F103" s="241"/>
      <c r="G103" s="241"/>
      <c r="H103" s="241"/>
      <c r="I103" s="241"/>
      <c r="J103" s="241"/>
      <c r="K103" s="241"/>
      <c r="L103" s="241"/>
      <c r="M103" s="241"/>
      <c r="N103" s="241"/>
      <c r="O103" s="241"/>
      <c r="P103" s="241"/>
      <c r="Q103" s="242"/>
      <c r="R103" s="242"/>
      <c r="S103" s="242"/>
      <c r="T103" s="242"/>
      <c r="U103" s="242"/>
      <c r="V103" s="242"/>
      <c r="W103" s="242"/>
      <c r="X103" s="242"/>
      <c r="Y103" s="242"/>
      <c r="Z103" s="242"/>
      <c r="AA103" s="242"/>
      <c r="AB103" s="242"/>
      <c r="AC103" s="242"/>
      <c r="AD103" s="242"/>
      <c r="AE103" s="242"/>
      <c r="AF103" s="242"/>
      <c r="AG103" s="242"/>
      <c r="AH103" s="242"/>
      <c r="AI103" s="242"/>
      <c r="AJ103" s="242"/>
      <c r="AK103" s="242"/>
      <c r="AL103" s="242"/>
      <c r="AM103" s="242"/>
      <c r="AN103" s="242"/>
      <c r="AO103" s="242"/>
      <c r="AP103" s="242"/>
      <c r="AQ103" s="242"/>
      <c r="AR103" s="242"/>
      <c r="AS103" s="242"/>
      <c r="AT103" s="242"/>
      <c r="AU103" s="242"/>
      <c r="AV103" s="242"/>
      <c r="AW103" s="242"/>
      <c r="AX103" s="242"/>
      <c r="AY103" s="242"/>
      <c r="AZ103" s="243"/>
      <c r="BA103" s="243"/>
      <c r="BB103" s="243"/>
      <c r="BC103" s="243"/>
      <c r="BD103" s="243"/>
      <c r="BE103" s="236"/>
      <c r="BF103" s="236"/>
      <c r="BG103" s="236"/>
      <c r="BH103" s="236"/>
      <c r="BI103" s="236"/>
      <c r="BJ103" s="236"/>
      <c r="BK103" s="236"/>
      <c r="BL103" s="236"/>
      <c r="BM103" s="236"/>
      <c r="BN103" s="236"/>
      <c r="BO103" s="236"/>
      <c r="BP103" s="236"/>
      <c r="BQ103" s="927" t="s">
        <v>420</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24"/>
    </row>
    <row r="104" spans="1:131" ht="26.25" customHeight="1" x14ac:dyDescent="0.15">
      <c r="A104" s="240"/>
      <c r="B104" s="241"/>
      <c r="C104" s="241"/>
      <c r="D104" s="241"/>
      <c r="E104" s="241"/>
      <c r="F104" s="241"/>
      <c r="G104" s="241"/>
      <c r="H104" s="241"/>
      <c r="I104" s="241"/>
      <c r="J104" s="241"/>
      <c r="K104" s="241"/>
      <c r="L104" s="241"/>
      <c r="M104" s="241"/>
      <c r="N104" s="241"/>
      <c r="O104" s="241"/>
      <c r="P104" s="241"/>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42"/>
      <c r="AZ104" s="243"/>
      <c r="BA104" s="243"/>
      <c r="BB104" s="243"/>
      <c r="BC104" s="243"/>
      <c r="BD104" s="243"/>
      <c r="BE104" s="236"/>
      <c r="BF104" s="236"/>
      <c r="BG104" s="236"/>
      <c r="BH104" s="236"/>
      <c r="BI104" s="236"/>
      <c r="BJ104" s="236"/>
      <c r="BK104" s="236"/>
      <c r="BL104" s="236"/>
      <c r="BM104" s="236"/>
      <c r="BN104" s="236"/>
      <c r="BO104" s="236"/>
      <c r="BP104" s="236"/>
      <c r="BQ104" s="928" t="s">
        <v>421</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24"/>
    </row>
    <row r="105" spans="1:131" ht="11.25" customHeight="1" x14ac:dyDescent="0.15">
      <c r="A105" s="236"/>
      <c r="B105" s="236"/>
      <c r="C105" s="236"/>
      <c r="D105" s="236"/>
      <c r="E105" s="236"/>
      <c r="F105" s="236"/>
      <c r="G105" s="236"/>
      <c r="H105" s="236"/>
      <c r="I105" s="236"/>
      <c r="J105" s="236"/>
      <c r="K105" s="236"/>
      <c r="L105" s="236"/>
      <c r="M105" s="236"/>
      <c r="N105" s="236"/>
      <c r="O105" s="236"/>
      <c r="P105" s="236"/>
      <c r="Q105" s="236"/>
      <c r="R105" s="236"/>
      <c r="S105" s="236"/>
      <c r="T105" s="236"/>
      <c r="U105" s="236"/>
      <c r="V105" s="236"/>
      <c r="W105" s="236"/>
      <c r="X105" s="236"/>
      <c r="Y105" s="236"/>
      <c r="Z105" s="236"/>
      <c r="AA105" s="236"/>
      <c r="AB105" s="236"/>
      <c r="AC105" s="236"/>
      <c r="AD105" s="236"/>
      <c r="AE105" s="236"/>
      <c r="AF105" s="236"/>
      <c r="AG105" s="236"/>
      <c r="AH105" s="236"/>
      <c r="AI105" s="236"/>
      <c r="AJ105" s="236"/>
      <c r="AK105" s="236"/>
      <c r="AL105" s="236"/>
      <c r="AM105" s="236"/>
      <c r="AN105" s="236"/>
      <c r="AO105" s="236"/>
      <c r="AP105" s="236"/>
      <c r="AQ105" s="236"/>
      <c r="AR105" s="236"/>
      <c r="AS105" s="236"/>
      <c r="AT105" s="236"/>
      <c r="AU105" s="236"/>
      <c r="AV105" s="236"/>
      <c r="AW105" s="236"/>
      <c r="AX105" s="236"/>
      <c r="AY105" s="236"/>
      <c r="AZ105" s="236"/>
      <c r="BA105" s="236"/>
      <c r="BB105" s="236"/>
      <c r="BC105" s="236"/>
      <c r="BD105" s="236"/>
      <c r="BE105" s="236"/>
      <c r="BF105" s="236"/>
      <c r="BG105" s="236"/>
      <c r="BH105" s="236"/>
      <c r="BI105" s="236"/>
      <c r="BJ105" s="236"/>
      <c r="BK105" s="236"/>
      <c r="BL105" s="236"/>
      <c r="BM105" s="236"/>
      <c r="BN105" s="236"/>
      <c r="BO105" s="236"/>
      <c r="BP105" s="236"/>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15">
      <c r="A106" s="236"/>
      <c r="B106" s="236"/>
      <c r="C106" s="236"/>
      <c r="D106" s="236"/>
      <c r="E106" s="236"/>
      <c r="F106" s="236"/>
      <c r="G106" s="236"/>
      <c r="H106" s="236"/>
      <c r="I106" s="236"/>
      <c r="J106" s="236"/>
      <c r="K106" s="236"/>
      <c r="L106" s="236"/>
      <c r="M106" s="236"/>
      <c r="N106" s="236"/>
      <c r="O106" s="236"/>
      <c r="P106" s="236"/>
      <c r="Q106" s="236"/>
      <c r="R106" s="236"/>
      <c r="S106" s="236"/>
      <c r="T106" s="236"/>
      <c r="U106" s="236"/>
      <c r="V106" s="236"/>
      <c r="W106" s="236"/>
      <c r="X106" s="236"/>
      <c r="Y106" s="236"/>
      <c r="Z106" s="236"/>
      <c r="AA106" s="236"/>
      <c r="AB106" s="236"/>
      <c r="AC106" s="236"/>
      <c r="AD106" s="236"/>
      <c r="AE106" s="236"/>
      <c r="AF106" s="236"/>
      <c r="AG106" s="236"/>
      <c r="AH106" s="236"/>
      <c r="AI106" s="236"/>
      <c r="AJ106" s="236"/>
      <c r="AK106" s="236"/>
      <c r="AL106" s="236"/>
      <c r="AM106" s="236"/>
      <c r="AN106" s="236"/>
      <c r="AO106" s="236"/>
      <c r="AP106" s="236"/>
      <c r="AQ106" s="236"/>
      <c r="AR106" s="236"/>
      <c r="AS106" s="236"/>
      <c r="AT106" s="236"/>
      <c r="AU106" s="236"/>
      <c r="AV106" s="236"/>
      <c r="AW106" s="236"/>
      <c r="AX106" s="236"/>
      <c r="AY106" s="236"/>
      <c r="AZ106" s="236"/>
      <c r="BA106" s="236"/>
      <c r="BB106" s="236"/>
      <c r="BC106" s="236"/>
      <c r="BD106" s="236"/>
      <c r="BE106" s="236"/>
      <c r="BF106" s="236"/>
      <c r="BG106" s="236"/>
      <c r="BH106" s="236"/>
      <c r="BI106" s="236"/>
      <c r="BJ106" s="236"/>
      <c r="BK106" s="236"/>
      <c r="BL106" s="236"/>
      <c r="BM106" s="236"/>
      <c r="BN106" s="236"/>
      <c r="BO106" s="236"/>
      <c r="BP106" s="236"/>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
      <c r="A107" s="228" t="s">
        <v>422</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28" t="s">
        <v>423</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15">
      <c r="A108" s="929" t="s">
        <v>424</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425</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24" customFormat="1" ht="26.25" customHeight="1" x14ac:dyDescent="0.15">
      <c r="A109" s="882" t="s">
        <v>426</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427</v>
      </c>
      <c r="AB109" s="883"/>
      <c r="AC109" s="883"/>
      <c r="AD109" s="883"/>
      <c r="AE109" s="884"/>
      <c r="AF109" s="885" t="s">
        <v>428</v>
      </c>
      <c r="AG109" s="883"/>
      <c r="AH109" s="883"/>
      <c r="AI109" s="883"/>
      <c r="AJ109" s="884"/>
      <c r="AK109" s="885" t="s">
        <v>305</v>
      </c>
      <c r="AL109" s="883"/>
      <c r="AM109" s="883"/>
      <c r="AN109" s="883"/>
      <c r="AO109" s="884"/>
      <c r="AP109" s="885" t="s">
        <v>429</v>
      </c>
      <c r="AQ109" s="883"/>
      <c r="AR109" s="883"/>
      <c r="AS109" s="883"/>
      <c r="AT109" s="916"/>
      <c r="AU109" s="882" t="s">
        <v>426</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427</v>
      </c>
      <c r="BR109" s="883"/>
      <c r="BS109" s="883"/>
      <c r="BT109" s="883"/>
      <c r="BU109" s="884"/>
      <c r="BV109" s="885" t="s">
        <v>428</v>
      </c>
      <c r="BW109" s="883"/>
      <c r="BX109" s="883"/>
      <c r="BY109" s="883"/>
      <c r="BZ109" s="884"/>
      <c r="CA109" s="885" t="s">
        <v>305</v>
      </c>
      <c r="CB109" s="883"/>
      <c r="CC109" s="883"/>
      <c r="CD109" s="883"/>
      <c r="CE109" s="884"/>
      <c r="CF109" s="923" t="s">
        <v>429</v>
      </c>
      <c r="CG109" s="923"/>
      <c r="CH109" s="923"/>
      <c r="CI109" s="923"/>
      <c r="CJ109" s="923"/>
      <c r="CK109" s="885" t="s">
        <v>430</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427</v>
      </c>
      <c r="DH109" s="883"/>
      <c r="DI109" s="883"/>
      <c r="DJ109" s="883"/>
      <c r="DK109" s="884"/>
      <c r="DL109" s="885" t="s">
        <v>428</v>
      </c>
      <c r="DM109" s="883"/>
      <c r="DN109" s="883"/>
      <c r="DO109" s="883"/>
      <c r="DP109" s="884"/>
      <c r="DQ109" s="885" t="s">
        <v>305</v>
      </c>
      <c r="DR109" s="883"/>
      <c r="DS109" s="883"/>
      <c r="DT109" s="883"/>
      <c r="DU109" s="884"/>
      <c r="DV109" s="885" t="s">
        <v>429</v>
      </c>
      <c r="DW109" s="883"/>
      <c r="DX109" s="883"/>
      <c r="DY109" s="883"/>
      <c r="DZ109" s="916"/>
    </row>
    <row r="110" spans="1:131" s="224" customFormat="1" ht="26.25" customHeight="1" x14ac:dyDescent="0.15">
      <c r="A110" s="794" t="s">
        <v>431</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2608423</v>
      </c>
      <c r="AB110" s="876"/>
      <c r="AC110" s="876"/>
      <c r="AD110" s="876"/>
      <c r="AE110" s="877"/>
      <c r="AF110" s="878">
        <v>2658084</v>
      </c>
      <c r="AG110" s="876"/>
      <c r="AH110" s="876"/>
      <c r="AI110" s="876"/>
      <c r="AJ110" s="877"/>
      <c r="AK110" s="878">
        <v>2682362</v>
      </c>
      <c r="AL110" s="876"/>
      <c r="AM110" s="876"/>
      <c r="AN110" s="876"/>
      <c r="AO110" s="877"/>
      <c r="AP110" s="879">
        <v>28.9</v>
      </c>
      <c r="AQ110" s="880"/>
      <c r="AR110" s="880"/>
      <c r="AS110" s="880"/>
      <c r="AT110" s="881"/>
      <c r="AU110" s="917" t="s">
        <v>74</v>
      </c>
      <c r="AV110" s="918"/>
      <c r="AW110" s="918"/>
      <c r="AX110" s="918"/>
      <c r="AY110" s="918"/>
      <c r="AZ110" s="847" t="s">
        <v>432</v>
      </c>
      <c r="BA110" s="795"/>
      <c r="BB110" s="795"/>
      <c r="BC110" s="795"/>
      <c r="BD110" s="795"/>
      <c r="BE110" s="795"/>
      <c r="BF110" s="795"/>
      <c r="BG110" s="795"/>
      <c r="BH110" s="795"/>
      <c r="BI110" s="795"/>
      <c r="BJ110" s="795"/>
      <c r="BK110" s="795"/>
      <c r="BL110" s="795"/>
      <c r="BM110" s="795"/>
      <c r="BN110" s="795"/>
      <c r="BO110" s="795"/>
      <c r="BP110" s="796"/>
      <c r="BQ110" s="848">
        <v>22178798</v>
      </c>
      <c r="BR110" s="829"/>
      <c r="BS110" s="829"/>
      <c r="BT110" s="829"/>
      <c r="BU110" s="829"/>
      <c r="BV110" s="829">
        <v>21675612</v>
      </c>
      <c r="BW110" s="829"/>
      <c r="BX110" s="829"/>
      <c r="BY110" s="829"/>
      <c r="BZ110" s="829"/>
      <c r="CA110" s="829">
        <v>20773378</v>
      </c>
      <c r="CB110" s="829"/>
      <c r="CC110" s="829"/>
      <c r="CD110" s="829"/>
      <c r="CE110" s="829"/>
      <c r="CF110" s="853">
        <v>224</v>
      </c>
      <c r="CG110" s="854"/>
      <c r="CH110" s="854"/>
      <c r="CI110" s="854"/>
      <c r="CJ110" s="854"/>
      <c r="CK110" s="913" t="s">
        <v>433</v>
      </c>
      <c r="CL110" s="806"/>
      <c r="CM110" s="847" t="s">
        <v>434</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t="s">
        <v>127</v>
      </c>
      <c r="DH110" s="829"/>
      <c r="DI110" s="829"/>
      <c r="DJ110" s="829"/>
      <c r="DK110" s="829"/>
      <c r="DL110" s="829" t="s">
        <v>127</v>
      </c>
      <c r="DM110" s="829"/>
      <c r="DN110" s="829"/>
      <c r="DO110" s="829"/>
      <c r="DP110" s="829"/>
      <c r="DQ110" s="829" t="s">
        <v>127</v>
      </c>
      <c r="DR110" s="829"/>
      <c r="DS110" s="829"/>
      <c r="DT110" s="829"/>
      <c r="DU110" s="829"/>
      <c r="DV110" s="830" t="s">
        <v>435</v>
      </c>
      <c r="DW110" s="830"/>
      <c r="DX110" s="830"/>
      <c r="DY110" s="830"/>
      <c r="DZ110" s="831"/>
    </row>
    <row r="111" spans="1:131" s="224" customFormat="1" ht="26.25" customHeight="1" x14ac:dyDescent="0.15">
      <c r="A111" s="761" t="s">
        <v>436</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127</v>
      </c>
      <c r="AB111" s="906"/>
      <c r="AC111" s="906"/>
      <c r="AD111" s="906"/>
      <c r="AE111" s="907"/>
      <c r="AF111" s="908" t="s">
        <v>127</v>
      </c>
      <c r="AG111" s="906"/>
      <c r="AH111" s="906"/>
      <c r="AI111" s="906"/>
      <c r="AJ111" s="907"/>
      <c r="AK111" s="908" t="s">
        <v>127</v>
      </c>
      <c r="AL111" s="906"/>
      <c r="AM111" s="906"/>
      <c r="AN111" s="906"/>
      <c r="AO111" s="907"/>
      <c r="AP111" s="909" t="s">
        <v>437</v>
      </c>
      <c r="AQ111" s="910"/>
      <c r="AR111" s="910"/>
      <c r="AS111" s="910"/>
      <c r="AT111" s="911"/>
      <c r="AU111" s="919"/>
      <c r="AV111" s="920"/>
      <c r="AW111" s="920"/>
      <c r="AX111" s="920"/>
      <c r="AY111" s="920"/>
      <c r="AZ111" s="802" t="s">
        <v>438</v>
      </c>
      <c r="BA111" s="739"/>
      <c r="BB111" s="739"/>
      <c r="BC111" s="739"/>
      <c r="BD111" s="739"/>
      <c r="BE111" s="739"/>
      <c r="BF111" s="739"/>
      <c r="BG111" s="739"/>
      <c r="BH111" s="739"/>
      <c r="BI111" s="739"/>
      <c r="BJ111" s="739"/>
      <c r="BK111" s="739"/>
      <c r="BL111" s="739"/>
      <c r="BM111" s="739"/>
      <c r="BN111" s="739"/>
      <c r="BO111" s="739"/>
      <c r="BP111" s="740"/>
      <c r="BQ111" s="803">
        <v>6105</v>
      </c>
      <c r="BR111" s="804"/>
      <c r="BS111" s="804"/>
      <c r="BT111" s="804"/>
      <c r="BU111" s="804"/>
      <c r="BV111" s="804">
        <v>6105</v>
      </c>
      <c r="BW111" s="804"/>
      <c r="BX111" s="804"/>
      <c r="BY111" s="804"/>
      <c r="BZ111" s="804"/>
      <c r="CA111" s="804">
        <v>3053</v>
      </c>
      <c r="CB111" s="804"/>
      <c r="CC111" s="804"/>
      <c r="CD111" s="804"/>
      <c r="CE111" s="804"/>
      <c r="CF111" s="862">
        <v>0</v>
      </c>
      <c r="CG111" s="863"/>
      <c r="CH111" s="863"/>
      <c r="CI111" s="863"/>
      <c r="CJ111" s="863"/>
      <c r="CK111" s="914"/>
      <c r="CL111" s="808"/>
      <c r="CM111" s="802" t="s">
        <v>439</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t="s">
        <v>127</v>
      </c>
      <c r="DH111" s="804"/>
      <c r="DI111" s="804"/>
      <c r="DJ111" s="804"/>
      <c r="DK111" s="804"/>
      <c r="DL111" s="804" t="s">
        <v>435</v>
      </c>
      <c r="DM111" s="804"/>
      <c r="DN111" s="804"/>
      <c r="DO111" s="804"/>
      <c r="DP111" s="804"/>
      <c r="DQ111" s="804" t="s">
        <v>127</v>
      </c>
      <c r="DR111" s="804"/>
      <c r="DS111" s="804"/>
      <c r="DT111" s="804"/>
      <c r="DU111" s="804"/>
      <c r="DV111" s="781" t="s">
        <v>437</v>
      </c>
      <c r="DW111" s="781"/>
      <c r="DX111" s="781"/>
      <c r="DY111" s="781"/>
      <c r="DZ111" s="782"/>
    </row>
    <row r="112" spans="1:131" s="224" customFormat="1" ht="26.25" customHeight="1" x14ac:dyDescent="0.15">
      <c r="A112" s="899" t="s">
        <v>440</v>
      </c>
      <c r="B112" s="900"/>
      <c r="C112" s="739" t="s">
        <v>441</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t="s">
        <v>437</v>
      </c>
      <c r="AB112" s="767"/>
      <c r="AC112" s="767"/>
      <c r="AD112" s="767"/>
      <c r="AE112" s="768"/>
      <c r="AF112" s="769" t="s">
        <v>127</v>
      </c>
      <c r="AG112" s="767"/>
      <c r="AH112" s="767"/>
      <c r="AI112" s="767"/>
      <c r="AJ112" s="768"/>
      <c r="AK112" s="769" t="s">
        <v>127</v>
      </c>
      <c r="AL112" s="767"/>
      <c r="AM112" s="767"/>
      <c r="AN112" s="767"/>
      <c r="AO112" s="768"/>
      <c r="AP112" s="811" t="s">
        <v>127</v>
      </c>
      <c r="AQ112" s="812"/>
      <c r="AR112" s="812"/>
      <c r="AS112" s="812"/>
      <c r="AT112" s="813"/>
      <c r="AU112" s="919"/>
      <c r="AV112" s="920"/>
      <c r="AW112" s="920"/>
      <c r="AX112" s="920"/>
      <c r="AY112" s="920"/>
      <c r="AZ112" s="802" t="s">
        <v>442</v>
      </c>
      <c r="BA112" s="739"/>
      <c r="BB112" s="739"/>
      <c r="BC112" s="739"/>
      <c r="BD112" s="739"/>
      <c r="BE112" s="739"/>
      <c r="BF112" s="739"/>
      <c r="BG112" s="739"/>
      <c r="BH112" s="739"/>
      <c r="BI112" s="739"/>
      <c r="BJ112" s="739"/>
      <c r="BK112" s="739"/>
      <c r="BL112" s="739"/>
      <c r="BM112" s="739"/>
      <c r="BN112" s="739"/>
      <c r="BO112" s="739"/>
      <c r="BP112" s="740"/>
      <c r="BQ112" s="803">
        <v>2648410</v>
      </c>
      <c r="BR112" s="804"/>
      <c r="BS112" s="804"/>
      <c r="BT112" s="804"/>
      <c r="BU112" s="804"/>
      <c r="BV112" s="804">
        <v>2639119</v>
      </c>
      <c r="BW112" s="804"/>
      <c r="BX112" s="804"/>
      <c r="BY112" s="804"/>
      <c r="BZ112" s="804"/>
      <c r="CA112" s="804">
        <v>1358911</v>
      </c>
      <c r="CB112" s="804"/>
      <c r="CC112" s="804"/>
      <c r="CD112" s="804"/>
      <c r="CE112" s="804"/>
      <c r="CF112" s="862">
        <v>14.7</v>
      </c>
      <c r="CG112" s="863"/>
      <c r="CH112" s="863"/>
      <c r="CI112" s="863"/>
      <c r="CJ112" s="863"/>
      <c r="CK112" s="914"/>
      <c r="CL112" s="808"/>
      <c r="CM112" s="802" t="s">
        <v>443</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t="s">
        <v>127</v>
      </c>
      <c r="DH112" s="804"/>
      <c r="DI112" s="804"/>
      <c r="DJ112" s="804"/>
      <c r="DK112" s="804"/>
      <c r="DL112" s="804" t="s">
        <v>127</v>
      </c>
      <c r="DM112" s="804"/>
      <c r="DN112" s="804"/>
      <c r="DO112" s="804"/>
      <c r="DP112" s="804"/>
      <c r="DQ112" s="804" t="s">
        <v>437</v>
      </c>
      <c r="DR112" s="804"/>
      <c r="DS112" s="804"/>
      <c r="DT112" s="804"/>
      <c r="DU112" s="804"/>
      <c r="DV112" s="781" t="s">
        <v>127</v>
      </c>
      <c r="DW112" s="781"/>
      <c r="DX112" s="781"/>
      <c r="DY112" s="781"/>
      <c r="DZ112" s="782"/>
    </row>
    <row r="113" spans="1:130" s="224" customFormat="1" ht="26.25" customHeight="1" x14ac:dyDescent="0.15">
      <c r="A113" s="901"/>
      <c r="B113" s="902"/>
      <c r="C113" s="739" t="s">
        <v>444</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v>211504</v>
      </c>
      <c r="AB113" s="906"/>
      <c r="AC113" s="906"/>
      <c r="AD113" s="906"/>
      <c r="AE113" s="907"/>
      <c r="AF113" s="908">
        <v>204898</v>
      </c>
      <c r="AG113" s="906"/>
      <c r="AH113" s="906"/>
      <c r="AI113" s="906"/>
      <c r="AJ113" s="907"/>
      <c r="AK113" s="908">
        <v>196413</v>
      </c>
      <c r="AL113" s="906"/>
      <c r="AM113" s="906"/>
      <c r="AN113" s="906"/>
      <c r="AO113" s="907"/>
      <c r="AP113" s="909">
        <v>2.1</v>
      </c>
      <c r="AQ113" s="910"/>
      <c r="AR113" s="910"/>
      <c r="AS113" s="910"/>
      <c r="AT113" s="911"/>
      <c r="AU113" s="919"/>
      <c r="AV113" s="920"/>
      <c r="AW113" s="920"/>
      <c r="AX113" s="920"/>
      <c r="AY113" s="920"/>
      <c r="AZ113" s="802" t="s">
        <v>445</v>
      </c>
      <c r="BA113" s="739"/>
      <c r="BB113" s="739"/>
      <c r="BC113" s="739"/>
      <c r="BD113" s="739"/>
      <c r="BE113" s="739"/>
      <c r="BF113" s="739"/>
      <c r="BG113" s="739"/>
      <c r="BH113" s="739"/>
      <c r="BI113" s="739"/>
      <c r="BJ113" s="739"/>
      <c r="BK113" s="739"/>
      <c r="BL113" s="739"/>
      <c r="BM113" s="739"/>
      <c r="BN113" s="739"/>
      <c r="BO113" s="739"/>
      <c r="BP113" s="740"/>
      <c r="BQ113" s="803">
        <v>106794</v>
      </c>
      <c r="BR113" s="804"/>
      <c r="BS113" s="804"/>
      <c r="BT113" s="804"/>
      <c r="BU113" s="804"/>
      <c r="BV113" s="804">
        <v>81826</v>
      </c>
      <c r="BW113" s="804"/>
      <c r="BX113" s="804"/>
      <c r="BY113" s="804"/>
      <c r="BZ113" s="804"/>
      <c r="CA113" s="804">
        <v>84807</v>
      </c>
      <c r="CB113" s="804"/>
      <c r="CC113" s="804"/>
      <c r="CD113" s="804"/>
      <c r="CE113" s="804"/>
      <c r="CF113" s="862">
        <v>0.9</v>
      </c>
      <c r="CG113" s="863"/>
      <c r="CH113" s="863"/>
      <c r="CI113" s="863"/>
      <c r="CJ113" s="863"/>
      <c r="CK113" s="914"/>
      <c r="CL113" s="808"/>
      <c r="CM113" s="802" t="s">
        <v>446</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437</v>
      </c>
      <c r="DH113" s="767"/>
      <c r="DI113" s="767"/>
      <c r="DJ113" s="767"/>
      <c r="DK113" s="768"/>
      <c r="DL113" s="769" t="s">
        <v>127</v>
      </c>
      <c r="DM113" s="767"/>
      <c r="DN113" s="767"/>
      <c r="DO113" s="767"/>
      <c r="DP113" s="768"/>
      <c r="DQ113" s="769" t="s">
        <v>437</v>
      </c>
      <c r="DR113" s="767"/>
      <c r="DS113" s="767"/>
      <c r="DT113" s="767"/>
      <c r="DU113" s="768"/>
      <c r="DV113" s="811" t="s">
        <v>437</v>
      </c>
      <c r="DW113" s="812"/>
      <c r="DX113" s="812"/>
      <c r="DY113" s="812"/>
      <c r="DZ113" s="813"/>
    </row>
    <row r="114" spans="1:130" s="224" customFormat="1" ht="26.25" customHeight="1" x14ac:dyDescent="0.15">
      <c r="A114" s="901"/>
      <c r="B114" s="902"/>
      <c r="C114" s="739" t="s">
        <v>447</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v>20079</v>
      </c>
      <c r="AB114" s="767"/>
      <c r="AC114" s="767"/>
      <c r="AD114" s="767"/>
      <c r="AE114" s="768"/>
      <c r="AF114" s="769">
        <v>24460</v>
      </c>
      <c r="AG114" s="767"/>
      <c r="AH114" s="767"/>
      <c r="AI114" s="767"/>
      <c r="AJ114" s="768"/>
      <c r="AK114" s="769" t="s">
        <v>437</v>
      </c>
      <c r="AL114" s="767"/>
      <c r="AM114" s="767"/>
      <c r="AN114" s="767"/>
      <c r="AO114" s="768"/>
      <c r="AP114" s="811" t="s">
        <v>127</v>
      </c>
      <c r="AQ114" s="812"/>
      <c r="AR114" s="812"/>
      <c r="AS114" s="812"/>
      <c r="AT114" s="813"/>
      <c r="AU114" s="919"/>
      <c r="AV114" s="920"/>
      <c r="AW114" s="920"/>
      <c r="AX114" s="920"/>
      <c r="AY114" s="920"/>
      <c r="AZ114" s="802" t="s">
        <v>448</v>
      </c>
      <c r="BA114" s="739"/>
      <c r="BB114" s="739"/>
      <c r="BC114" s="739"/>
      <c r="BD114" s="739"/>
      <c r="BE114" s="739"/>
      <c r="BF114" s="739"/>
      <c r="BG114" s="739"/>
      <c r="BH114" s="739"/>
      <c r="BI114" s="739"/>
      <c r="BJ114" s="739"/>
      <c r="BK114" s="739"/>
      <c r="BL114" s="739"/>
      <c r="BM114" s="739"/>
      <c r="BN114" s="739"/>
      <c r="BO114" s="739"/>
      <c r="BP114" s="740"/>
      <c r="BQ114" s="803">
        <v>1870385</v>
      </c>
      <c r="BR114" s="804"/>
      <c r="BS114" s="804"/>
      <c r="BT114" s="804"/>
      <c r="BU114" s="804"/>
      <c r="BV114" s="804">
        <v>1999090</v>
      </c>
      <c r="BW114" s="804"/>
      <c r="BX114" s="804"/>
      <c r="BY114" s="804"/>
      <c r="BZ114" s="804"/>
      <c r="CA114" s="804">
        <v>2040210</v>
      </c>
      <c r="CB114" s="804"/>
      <c r="CC114" s="804"/>
      <c r="CD114" s="804"/>
      <c r="CE114" s="804"/>
      <c r="CF114" s="862">
        <v>22</v>
      </c>
      <c r="CG114" s="863"/>
      <c r="CH114" s="863"/>
      <c r="CI114" s="863"/>
      <c r="CJ114" s="863"/>
      <c r="CK114" s="914"/>
      <c r="CL114" s="808"/>
      <c r="CM114" s="802" t="s">
        <v>449</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127</v>
      </c>
      <c r="DH114" s="767"/>
      <c r="DI114" s="767"/>
      <c r="DJ114" s="767"/>
      <c r="DK114" s="768"/>
      <c r="DL114" s="769" t="s">
        <v>437</v>
      </c>
      <c r="DM114" s="767"/>
      <c r="DN114" s="767"/>
      <c r="DO114" s="767"/>
      <c r="DP114" s="768"/>
      <c r="DQ114" s="769" t="s">
        <v>437</v>
      </c>
      <c r="DR114" s="767"/>
      <c r="DS114" s="767"/>
      <c r="DT114" s="767"/>
      <c r="DU114" s="768"/>
      <c r="DV114" s="811" t="s">
        <v>127</v>
      </c>
      <c r="DW114" s="812"/>
      <c r="DX114" s="812"/>
      <c r="DY114" s="812"/>
      <c r="DZ114" s="813"/>
    </row>
    <row r="115" spans="1:130" s="224" customFormat="1" ht="26.25" customHeight="1" x14ac:dyDescent="0.15">
      <c r="A115" s="901"/>
      <c r="B115" s="902"/>
      <c r="C115" s="739" t="s">
        <v>450</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v>7102</v>
      </c>
      <c r="AB115" s="906"/>
      <c r="AC115" s="906"/>
      <c r="AD115" s="906"/>
      <c r="AE115" s="907"/>
      <c r="AF115" s="908">
        <v>181752</v>
      </c>
      <c r="AG115" s="906"/>
      <c r="AH115" s="906"/>
      <c r="AI115" s="906"/>
      <c r="AJ115" s="907"/>
      <c r="AK115" s="908">
        <v>117762</v>
      </c>
      <c r="AL115" s="906"/>
      <c r="AM115" s="906"/>
      <c r="AN115" s="906"/>
      <c r="AO115" s="907"/>
      <c r="AP115" s="909">
        <v>1.3</v>
      </c>
      <c r="AQ115" s="910"/>
      <c r="AR115" s="910"/>
      <c r="AS115" s="910"/>
      <c r="AT115" s="911"/>
      <c r="AU115" s="919"/>
      <c r="AV115" s="920"/>
      <c r="AW115" s="920"/>
      <c r="AX115" s="920"/>
      <c r="AY115" s="920"/>
      <c r="AZ115" s="802" t="s">
        <v>451</v>
      </c>
      <c r="BA115" s="739"/>
      <c r="BB115" s="739"/>
      <c r="BC115" s="739"/>
      <c r="BD115" s="739"/>
      <c r="BE115" s="739"/>
      <c r="BF115" s="739"/>
      <c r="BG115" s="739"/>
      <c r="BH115" s="739"/>
      <c r="BI115" s="739"/>
      <c r="BJ115" s="739"/>
      <c r="BK115" s="739"/>
      <c r="BL115" s="739"/>
      <c r="BM115" s="739"/>
      <c r="BN115" s="739"/>
      <c r="BO115" s="739"/>
      <c r="BP115" s="740"/>
      <c r="BQ115" s="803">
        <v>383513</v>
      </c>
      <c r="BR115" s="804"/>
      <c r="BS115" s="804"/>
      <c r="BT115" s="804"/>
      <c r="BU115" s="804"/>
      <c r="BV115" s="804">
        <v>383513</v>
      </c>
      <c r="BW115" s="804"/>
      <c r="BX115" s="804"/>
      <c r="BY115" s="804"/>
      <c r="BZ115" s="804"/>
      <c r="CA115" s="804">
        <v>302177</v>
      </c>
      <c r="CB115" s="804"/>
      <c r="CC115" s="804"/>
      <c r="CD115" s="804"/>
      <c r="CE115" s="804"/>
      <c r="CF115" s="862">
        <v>3.3</v>
      </c>
      <c r="CG115" s="863"/>
      <c r="CH115" s="863"/>
      <c r="CI115" s="863"/>
      <c r="CJ115" s="863"/>
      <c r="CK115" s="914"/>
      <c r="CL115" s="808"/>
      <c r="CM115" s="802" t="s">
        <v>452</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t="s">
        <v>127</v>
      </c>
      <c r="DH115" s="767"/>
      <c r="DI115" s="767"/>
      <c r="DJ115" s="767"/>
      <c r="DK115" s="768"/>
      <c r="DL115" s="769" t="s">
        <v>127</v>
      </c>
      <c r="DM115" s="767"/>
      <c r="DN115" s="767"/>
      <c r="DO115" s="767"/>
      <c r="DP115" s="768"/>
      <c r="DQ115" s="769" t="s">
        <v>127</v>
      </c>
      <c r="DR115" s="767"/>
      <c r="DS115" s="767"/>
      <c r="DT115" s="767"/>
      <c r="DU115" s="768"/>
      <c r="DV115" s="811" t="s">
        <v>437</v>
      </c>
      <c r="DW115" s="812"/>
      <c r="DX115" s="812"/>
      <c r="DY115" s="812"/>
      <c r="DZ115" s="813"/>
    </row>
    <row r="116" spans="1:130" s="224" customFormat="1" ht="26.25" customHeight="1" x14ac:dyDescent="0.15">
      <c r="A116" s="903"/>
      <c r="B116" s="904"/>
      <c r="C116" s="826" t="s">
        <v>453</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v>59</v>
      </c>
      <c r="AB116" s="767"/>
      <c r="AC116" s="767"/>
      <c r="AD116" s="767"/>
      <c r="AE116" s="768"/>
      <c r="AF116" s="769">
        <v>63</v>
      </c>
      <c r="AG116" s="767"/>
      <c r="AH116" s="767"/>
      <c r="AI116" s="767"/>
      <c r="AJ116" s="768"/>
      <c r="AK116" s="769">
        <v>52</v>
      </c>
      <c r="AL116" s="767"/>
      <c r="AM116" s="767"/>
      <c r="AN116" s="767"/>
      <c r="AO116" s="768"/>
      <c r="AP116" s="811">
        <v>0</v>
      </c>
      <c r="AQ116" s="812"/>
      <c r="AR116" s="812"/>
      <c r="AS116" s="812"/>
      <c r="AT116" s="813"/>
      <c r="AU116" s="919"/>
      <c r="AV116" s="920"/>
      <c r="AW116" s="920"/>
      <c r="AX116" s="920"/>
      <c r="AY116" s="920"/>
      <c r="AZ116" s="896" t="s">
        <v>454</v>
      </c>
      <c r="BA116" s="897"/>
      <c r="BB116" s="897"/>
      <c r="BC116" s="897"/>
      <c r="BD116" s="897"/>
      <c r="BE116" s="897"/>
      <c r="BF116" s="897"/>
      <c r="BG116" s="897"/>
      <c r="BH116" s="897"/>
      <c r="BI116" s="897"/>
      <c r="BJ116" s="897"/>
      <c r="BK116" s="897"/>
      <c r="BL116" s="897"/>
      <c r="BM116" s="897"/>
      <c r="BN116" s="897"/>
      <c r="BO116" s="897"/>
      <c r="BP116" s="898"/>
      <c r="BQ116" s="803" t="s">
        <v>437</v>
      </c>
      <c r="BR116" s="804"/>
      <c r="BS116" s="804"/>
      <c r="BT116" s="804"/>
      <c r="BU116" s="804"/>
      <c r="BV116" s="804" t="s">
        <v>437</v>
      </c>
      <c r="BW116" s="804"/>
      <c r="BX116" s="804"/>
      <c r="BY116" s="804"/>
      <c r="BZ116" s="804"/>
      <c r="CA116" s="804" t="s">
        <v>437</v>
      </c>
      <c r="CB116" s="804"/>
      <c r="CC116" s="804"/>
      <c r="CD116" s="804"/>
      <c r="CE116" s="804"/>
      <c r="CF116" s="862" t="s">
        <v>437</v>
      </c>
      <c r="CG116" s="863"/>
      <c r="CH116" s="863"/>
      <c r="CI116" s="863"/>
      <c r="CJ116" s="863"/>
      <c r="CK116" s="914"/>
      <c r="CL116" s="808"/>
      <c r="CM116" s="802" t="s">
        <v>455</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t="s">
        <v>437</v>
      </c>
      <c r="DH116" s="767"/>
      <c r="DI116" s="767"/>
      <c r="DJ116" s="767"/>
      <c r="DK116" s="768"/>
      <c r="DL116" s="769" t="s">
        <v>127</v>
      </c>
      <c r="DM116" s="767"/>
      <c r="DN116" s="767"/>
      <c r="DO116" s="767"/>
      <c r="DP116" s="768"/>
      <c r="DQ116" s="769" t="s">
        <v>437</v>
      </c>
      <c r="DR116" s="767"/>
      <c r="DS116" s="767"/>
      <c r="DT116" s="767"/>
      <c r="DU116" s="768"/>
      <c r="DV116" s="811" t="s">
        <v>437</v>
      </c>
      <c r="DW116" s="812"/>
      <c r="DX116" s="812"/>
      <c r="DY116" s="812"/>
      <c r="DZ116" s="813"/>
    </row>
    <row r="117" spans="1:130" s="224" customFormat="1" ht="26.25" customHeight="1" x14ac:dyDescent="0.15">
      <c r="A117" s="882" t="s">
        <v>185</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456</v>
      </c>
      <c r="Z117" s="884"/>
      <c r="AA117" s="889">
        <v>2847167</v>
      </c>
      <c r="AB117" s="890"/>
      <c r="AC117" s="890"/>
      <c r="AD117" s="890"/>
      <c r="AE117" s="891"/>
      <c r="AF117" s="892">
        <v>3069257</v>
      </c>
      <c r="AG117" s="890"/>
      <c r="AH117" s="890"/>
      <c r="AI117" s="890"/>
      <c r="AJ117" s="891"/>
      <c r="AK117" s="892">
        <v>2996589</v>
      </c>
      <c r="AL117" s="890"/>
      <c r="AM117" s="890"/>
      <c r="AN117" s="890"/>
      <c r="AO117" s="891"/>
      <c r="AP117" s="893"/>
      <c r="AQ117" s="894"/>
      <c r="AR117" s="894"/>
      <c r="AS117" s="894"/>
      <c r="AT117" s="895"/>
      <c r="AU117" s="919"/>
      <c r="AV117" s="920"/>
      <c r="AW117" s="920"/>
      <c r="AX117" s="920"/>
      <c r="AY117" s="920"/>
      <c r="AZ117" s="850" t="s">
        <v>457</v>
      </c>
      <c r="BA117" s="851"/>
      <c r="BB117" s="851"/>
      <c r="BC117" s="851"/>
      <c r="BD117" s="851"/>
      <c r="BE117" s="851"/>
      <c r="BF117" s="851"/>
      <c r="BG117" s="851"/>
      <c r="BH117" s="851"/>
      <c r="BI117" s="851"/>
      <c r="BJ117" s="851"/>
      <c r="BK117" s="851"/>
      <c r="BL117" s="851"/>
      <c r="BM117" s="851"/>
      <c r="BN117" s="851"/>
      <c r="BO117" s="851"/>
      <c r="BP117" s="852"/>
      <c r="BQ117" s="803" t="s">
        <v>127</v>
      </c>
      <c r="BR117" s="804"/>
      <c r="BS117" s="804"/>
      <c r="BT117" s="804"/>
      <c r="BU117" s="804"/>
      <c r="BV117" s="804" t="s">
        <v>437</v>
      </c>
      <c r="BW117" s="804"/>
      <c r="BX117" s="804"/>
      <c r="BY117" s="804"/>
      <c r="BZ117" s="804"/>
      <c r="CA117" s="804" t="s">
        <v>437</v>
      </c>
      <c r="CB117" s="804"/>
      <c r="CC117" s="804"/>
      <c r="CD117" s="804"/>
      <c r="CE117" s="804"/>
      <c r="CF117" s="862" t="s">
        <v>437</v>
      </c>
      <c r="CG117" s="863"/>
      <c r="CH117" s="863"/>
      <c r="CI117" s="863"/>
      <c r="CJ117" s="863"/>
      <c r="CK117" s="914"/>
      <c r="CL117" s="808"/>
      <c r="CM117" s="802" t="s">
        <v>458</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437</v>
      </c>
      <c r="DH117" s="767"/>
      <c r="DI117" s="767"/>
      <c r="DJ117" s="767"/>
      <c r="DK117" s="768"/>
      <c r="DL117" s="769" t="s">
        <v>437</v>
      </c>
      <c r="DM117" s="767"/>
      <c r="DN117" s="767"/>
      <c r="DO117" s="767"/>
      <c r="DP117" s="768"/>
      <c r="DQ117" s="769" t="s">
        <v>437</v>
      </c>
      <c r="DR117" s="767"/>
      <c r="DS117" s="767"/>
      <c r="DT117" s="767"/>
      <c r="DU117" s="768"/>
      <c r="DV117" s="811" t="s">
        <v>437</v>
      </c>
      <c r="DW117" s="812"/>
      <c r="DX117" s="812"/>
      <c r="DY117" s="812"/>
      <c r="DZ117" s="813"/>
    </row>
    <row r="118" spans="1:130" s="224" customFormat="1" ht="26.25" customHeight="1" x14ac:dyDescent="0.15">
      <c r="A118" s="882" t="s">
        <v>430</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427</v>
      </c>
      <c r="AB118" s="883"/>
      <c r="AC118" s="883"/>
      <c r="AD118" s="883"/>
      <c r="AE118" s="884"/>
      <c r="AF118" s="885" t="s">
        <v>428</v>
      </c>
      <c r="AG118" s="883"/>
      <c r="AH118" s="883"/>
      <c r="AI118" s="883"/>
      <c r="AJ118" s="884"/>
      <c r="AK118" s="885" t="s">
        <v>305</v>
      </c>
      <c r="AL118" s="883"/>
      <c r="AM118" s="883"/>
      <c r="AN118" s="883"/>
      <c r="AO118" s="884"/>
      <c r="AP118" s="886" t="s">
        <v>429</v>
      </c>
      <c r="AQ118" s="887"/>
      <c r="AR118" s="887"/>
      <c r="AS118" s="887"/>
      <c r="AT118" s="888"/>
      <c r="AU118" s="919"/>
      <c r="AV118" s="920"/>
      <c r="AW118" s="920"/>
      <c r="AX118" s="920"/>
      <c r="AY118" s="920"/>
      <c r="AZ118" s="825" t="s">
        <v>459</v>
      </c>
      <c r="BA118" s="826"/>
      <c r="BB118" s="826"/>
      <c r="BC118" s="826"/>
      <c r="BD118" s="826"/>
      <c r="BE118" s="826"/>
      <c r="BF118" s="826"/>
      <c r="BG118" s="826"/>
      <c r="BH118" s="826"/>
      <c r="BI118" s="826"/>
      <c r="BJ118" s="826"/>
      <c r="BK118" s="826"/>
      <c r="BL118" s="826"/>
      <c r="BM118" s="826"/>
      <c r="BN118" s="826"/>
      <c r="BO118" s="826"/>
      <c r="BP118" s="827"/>
      <c r="BQ118" s="866" t="s">
        <v>127</v>
      </c>
      <c r="BR118" s="832"/>
      <c r="BS118" s="832"/>
      <c r="BT118" s="832"/>
      <c r="BU118" s="832"/>
      <c r="BV118" s="832" t="s">
        <v>435</v>
      </c>
      <c r="BW118" s="832"/>
      <c r="BX118" s="832"/>
      <c r="BY118" s="832"/>
      <c r="BZ118" s="832"/>
      <c r="CA118" s="832" t="s">
        <v>127</v>
      </c>
      <c r="CB118" s="832"/>
      <c r="CC118" s="832"/>
      <c r="CD118" s="832"/>
      <c r="CE118" s="832"/>
      <c r="CF118" s="862" t="s">
        <v>437</v>
      </c>
      <c r="CG118" s="863"/>
      <c r="CH118" s="863"/>
      <c r="CI118" s="863"/>
      <c r="CJ118" s="863"/>
      <c r="CK118" s="914"/>
      <c r="CL118" s="808"/>
      <c r="CM118" s="802" t="s">
        <v>460</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437</v>
      </c>
      <c r="DH118" s="767"/>
      <c r="DI118" s="767"/>
      <c r="DJ118" s="767"/>
      <c r="DK118" s="768"/>
      <c r="DL118" s="769" t="s">
        <v>435</v>
      </c>
      <c r="DM118" s="767"/>
      <c r="DN118" s="767"/>
      <c r="DO118" s="767"/>
      <c r="DP118" s="768"/>
      <c r="DQ118" s="769" t="s">
        <v>435</v>
      </c>
      <c r="DR118" s="767"/>
      <c r="DS118" s="767"/>
      <c r="DT118" s="767"/>
      <c r="DU118" s="768"/>
      <c r="DV118" s="811" t="s">
        <v>127</v>
      </c>
      <c r="DW118" s="812"/>
      <c r="DX118" s="812"/>
      <c r="DY118" s="812"/>
      <c r="DZ118" s="813"/>
    </row>
    <row r="119" spans="1:130" s="224" customFormat="1" ht="26.25" customHeight="1" x14ac:dyDescent="0.15">
      <c r="A119" s="805" t="s">
        <v>433</v>
      </c>
      <c r="B119" s="806"/>
      <c r="C119" s="847" t="s">
        <v>434</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t="s">
        <v>435</v>
      </c>
      <c r="AB119" s="876"/>
      <c r="AC119" s="876"/>
      <c r="AD119" s="876"/>
      <c r="AE119" s="877"/>
      <c r="AF119" s="878" t="s">
        <v>127</v>
      </c>
      <c r="AG119" s="876"/>
      <c r="AH119" s="876"/>
      <c r="AI119" s="876"/>
      <c r="AJ119" s="877"/>
      <c r="AK119" s="878" t="s">
        <v>127</v>
      </c>
      <c r="AL119" s="876"/>
      <c r="AM119" s="876"/>
      <c r="AN119" s="876"/>
      <c r="AO119" s="877"/>
      <c r="AP119" s="879" t="s">
        <v>435</v>
      </c>
      <c r="AQ119" s="880"/>
      <c r="AR119" s="880"/>
      <c r="AS119" s="880"/>
      <c r="AT119" s="881"/>
      <c r="AU119" s="921"/>
      <c r="AV119" s="922"/>
      <c r="AW119" s="922"/>
      <c r="AX119" s="922"/>
      <c r="AY119" s="922"/>
      <c r="AZ119" s="247" t="s">
        <v>185</v>
      </c>
      <c r="BA119" s="247"/>
      <c r="BB119" s="247"/>
      <c r="BC119" s="247"/>
      <c r="BD119" s="247"/>
      <c r="BE119" s="247"/>
      <c r="BF119" s="247"/>
      <c r="BG119" s="247"/>
      <c r="BH119" s="247"/>
      <c r="BI119" s="247"/>
      <c r="BJ119" s="247"/>
      <c r="BK119" s="247"/>
      <c r="BL119" s="247"/>
      <c r="BM119" s="247"/>
      <c r="BN119" s="247"/>
      <c r="BO119" s="864" t="s">
        <v>461</v>
      </c>
      <c r="BP119" s="865"/>
      <c r="BQ119" s="866">
        <v>27194005</v>
      </c>
      <c r="BR119" s="832"/>
      <c r="BS119" s="832"/>
      <c r="BT119" s="832"/>
      <c r="BU119" s="832"/>
      <c r="BV119" s="832">
        <v>26785265</v>
      </c>
      <c r="BW119" s="832"/>
      <c r="BX119" s="832"/>
      <c r="BY119" s="832"/>
      <c r="BZ119" s="832"/>
      <c r="CA119" s="832">
        <v>24562536</v>
      </c>
      <c r="CB119" s="832"/>
      <c r="CC119" s="832"/>
      <c r="CD119" s="832"/>
      <c r="CE119" s="832"/>
      <c r="CF119" s="735"/>
      <c r="CG119" s="736"/>
      <c r="CH119" s="736"/>
      <c r="CI119" s="736"/>
      <c r="CJ119" s="821"/>
      <c r="CK119" s="915"/>
      <c r="CL119" s="810"/>
      <c r="CM119" s="825" t="s">
        <v>462</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v>6105</v>
      </c>
      <c r="DH119" s="751"/>
      <c r="DI119" s="751"/>
      <c r="DJ119" s="751"/>
      <c r="DK119" s="752"/>
      <c r="DL119" s="753">
        <v>6105</v>
      </c>
      <c r="DM119" s="751"/>
      <c r="DN119" s="751"/>
      <c r="DO119" s="751"/>
      <c r="DP119" s="752"/>
      <c r="DQ119" s="753">
        <v>3053</v>
      </c>
      <c r="DR119" s="751"/>
      <c r="DS119" s="751"/>
      <c r="DT119" s="751"/>
      <c r="DU119" s="752"/>
      <c r="DV119" s="835">
        <v>0</v>
      </c>
      <c r="DW119" s="836"/>
      <c r="DX119" s="836"/>
      <c r="DY119" s="836"/>
      <c r="DZ119" s="837"/>
    </row>
    <row r="120" spans="1:130" s="224" customFormat="1" ht="26.25" customHeight="1" x14ac:dyDescent="0.15">
      <c r="A120" s="807"/>
      <c r="B120" s="808"/>
      <c r="C120" s="802" t="s">
        <v>439</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t="s">
        <v>437</v>
      </c>
      <c r="AB120" s="767"/>
      <c r="AC120" s="767"/>
      <c r="AD120" s="767"/>
      <c r="AE120" s="768"/>
      <c r="AF120" s="769" t="s">
        <v>127</v>
      </c>
      <c r="AG120" s="767"/>
      <c r="AH120" s="767"/>
      <c r="AI120" s="767"/>
      <c r="AJ120" s="768"/>
      <c r="AK120" s="769" t="s">
        <v>127</v>
      </c>
      <c r="AL120" s="767"/>
      <c r="AM120" s="767"/>
      <c r="AN120" s="767"/>
      <c r="AO120" s="768"/>
      <c r="AP120" s="811" t="s">
        <v>127</v>
      </c>
      <c r="AQ120" s="812"/>
      <c r="AR120" s="812"/>
      <c r="AS120" s="812"/>
      <c r="AT120" s="813"/>
      <c r="AU120" s="867" t="s">
        <v>463</v>
      </c>
      <c r="AV120" s="868"/>
      <c r="AW120" s="868"/>
      <c r="AX120" s="868"/>
      <c r="AY120" s="869"/>
      <c r="AZ120" s="847" t="s">
        <v>464</v>
      </c>
      <c r="BA120" s="795"/>
      <c r="BB120" s="795"/>
      <c r="BC120" s="795"/>
      <c r="BD120" s="795"/>
      <c r="BE120" s="795"/>
      <c r="BF120" s="795"/>
      <c r="BG120" s="795"/>
      <c r="BH120" s="795"/>
      <c r="BI120" s="795"/>
      <c r="BJ120" s="795"/>
      <c r="BK120" s="795"/>
      <c r="BL120" s="795"/>
      <c r="BM120" s="795"/>
      <c r="BN120" s="795"/>
      <c r="BO120" s="795"/>
      <c r="BP120" s="796"/>
      <c r="BQ120" s="848">
        <v>7435142</v>
      </c>
      <c r="BR120" s="829"/>
      <c r="BS120" s="829"/>
      <c r="BT120" s="829"/>
      <c r="BU120" s="829"/>
      <c r="BV120" s="829">
        <v>10053310</v>
      </c>
      <c r="BW120" s="829"/>
      <c r="BX120" s="829"/>
      <c r="BY120" s="829"/>
      <c r="BZ120" s="829"/>
      <c r="CA120" s="829">
        <v>12192087</v>
      </c>
      <c r="CB120" s="829"/>
      <c r="CC120" s="829"/>
      <c r="CD120" s="829"/>
      <c r="CE120" s="829"/>
      <c r="CF120" s="853">
        <v>131.5</v>
      </c>
      <c r="CG120" s="854"/>
      <c r="CH120" s="854"/>
      <c r="CI120" s="854"/>
      <c r="CJ120" s="854"/>
      <c r="CK120" s="855" t="s">
        <v>465</v>
      </c>
      <c r="CL120" s="839"/>
      <c r="CM120" s="839"/>
      <c r="CN120" s="839"/>
      <c r="CO120" s="840"/>
      <c r="CP120" s="859" t="s">
        <v>404</v>
      </c>
      <c r="CQ120" s="860"/>
      <c r="CR120" s="860"/>
      <c r="CS120" s="860"/>
      <c r="CT120" s="860"/>
      <c r="CU120" s="860"/>
      <c r="CV120" s="860"/>
      <c r="CW120" s="860"/>
      <c r="CX120" s="860"/>
      <c r="CY120" s="860"/>
      <c r="CZ120" s="860"/>
      <c r="DA120" s="860"/>
      <c r="DB120" s="860"/>
      <c r="DC120" s="860"/>
      <c r="DD120" s="860"/>
      <c r="DE120" s="860"/>
      <c r="DF120" s="861"/>
      <c r="DG120" s="848">
        <v>1269447</v>
      </c>
      <c r="DH120" s="829"/>
      <c r="DI120" s="829"/>
      <c r="DJ120" s="829"/>
      <c r="DK120" s="829"/>
      <c r="DL120" s="829">
        <v>1136766</v>
      </c>
      <c r="DM120" s="829"/>
      <c r="DN120" s="829"/>
      <c r="DO120" s="829"/>
      <c r="DP120" s="829"/>
      <c r="DQ120" s="829">
        <v>708398</v>
      </c>
      <c r="DR120" s="829"/>
      <c r="DS120" s="829"/>
      <c r="DT120" s="829"/>
      <c r="DU120" s="829"/>
      <c r="DV120" s="830">
        <v>7.6</v>
      </c>
      <c r="DW120" s="830"/>
      <c r="DX120" s="830"/>
      <c r="DY120" s="830"/>
      <c r="DZ120" s="831"/>
    </row>
    <row r="121" spans="1:130" s="224" customFormat="1" ht="26.25" customHeight="1" x14ac:dyDescent="0.15">
      <c r="A121" s="807"/>
      <c r="B121" s="808"/>
      <c r="C121" s="850" t="s">
        <v>466</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435</v>
      </c>
      <c r="AB121" s="767"/>
      <c r="AC121" s="767"/>
      <c r="AD121" s="767"/>
      <c r="AE121" s="768"/>
      <c r="AF121" s="769" t="s">
        <v>435</v>
      </c>
      <c r="AG121" s="767"/>
      <c r="AH121" s="767"/>
      <c r="AI121" s="767"/>
      <c r="AJ121" s="768"/>
      <c r="AK121" s="769" t="s">
        <v>437</v>
      </c>
      <c r="AL121" s="767"/>
      <c r="AM121" s="767"/>
      <c r="AN121" s="767"/>
      <c r="AO121" s="768"/>
      <c r="AP121" s="811" t="s">
        <v>127</v>
      </c>
      <c r="AQ121" s="812"/>
      <c r="AR121" s="812"/>
      <c r="AS121" s="812"/>
      <c r="AT121" s="813"/>
      <c r="AU121" s="870"/>
      <c r="AV121" s="871"/>
      <c r="AW121" s="871"/>
      <c r="AX121" s="871"/>
      <c r="AY121" s="872"/>
      <c r="AZ121" s="802" t="s">
        <v>467</v>
      </c>
      <c r="BA121" s="739"/>
      <c r="BB121" s="739"/>
      <c r="BC121" s="739"/>
      <c r="BD121" s="739"/>
      <c r="BE121" s="739"/>
      <c r="BF121" s="739"/>
      <c r="BG121" s="739"/>
      <c r="BH121" s="739"/>
      <c r="BI121" s="739"/>
      <c r="BJ121" s="739"/>
      <c r="BK121" s="739"/>
      <c r="BL121" s="739"/>
      <c r="BM121" s="739"/>
      <c r="BN121" s="739"/>
      <c r="BO121" s="739"/>
      <c r="BP121" s="740"/>
      <c r="BQ121" s="803">
        <v>651692</v>
      </c>
      <c r="BR121" s="804"/>
      <c r="BS121" s="804"/>
      <c r="BT121" s="804"/>
      <c r="BU121" s="804"/>
      <c r="BV121" s="804">
        <v>610748</v>
      </c>
      <c r="BW121" s="804"/>
      <c r="BX121" s="804"/>
      <c r="BY121" s="804"/>
      <c r="BZ121" s="804"/>
      <c r="CA121" s="804">
        <v>571065</v>
      </c>
      <c r="CB121" s="804"/>
      <c r="CC121" s="804"/>
      <c r="CD121" s="804"/>
      <c r="CE121" s="804"/>
      <c r="CF121" s="862">
        <v>6.2</v>
      </c>
      <c r="CG121" s="863"/>
      <c r="CH121" s="863"/>
      <c r="CI121" s="863"/>
      <c r="CJ121" s="863"/>
      <c r="CK121" s="856"/>
      <c r="CL121" s="842"/>
      <c r="CM121" s="842"/>
      <c r="CN121" s="842"/>
      <c r="CO121" s="843"/>
      <c r="CP121" s="822" t="s">
        <v>468</v>
      </c>
      <c r="CQ121" s="823"/>
      <c r="CR121" s="823"/>
      <c r="CS121" s="823"/>
      <c r="CT121" s="823"/>
      <c r="CU121" s="823"/>
      <c r="CV121" s="823"/>
      <c r="CW121" s="823"/>
      <c r="CX121" s="823"/>
      <c r="CY121" s="823"/>
      <c r="CZ121" s="823"/>
      <c r="DA121" s="823"/>
      <c r="DB121" s="823"/>
      <c r="DC121" s="823"/>
      <c r="DD121" s="823"/>
      <c r="DE121" s="823"/>
      <c r="DF121" s="824"/>
      <c r="DG121" s="803">
        <v>608513</v>
      </c>
      <c r="DH121" s="804"/>
      <c r="DI121" s="804"/>
      <c r="DJ121" s="804"/>
      <c r="DK121" s="804"/>
      <c r="DL121" s="804">
        <v>424979</v>
      </c>
      <c r="DM121" s="804"/>
      <c r="DN121" s="804"/>
      <c r="DO121" s="804"/>
      <c r="DP121" s="804"/>
      <c r="DQ121" s="804">
        <v>340127</v>
      </c>
      <c r="DR121" s="804"/>
      <c r="DS121" s="804"/>
      <c r="DT121" s="804"/>
      <c r="DU121" s="804"/>
      <c r="DV121" s="781">
        <v>3.7</v>
      </c>
      <c r="DW121" s="781"/>
      <c r="DX121" s="781"/>
      <c r="DY121" s="781"/>
      <c r="DZ121" s="782"/>
    </row>
    <row r="122" spans="1:130" s="224" customFormat="1" ht="26.25" customHeight="1" x14ac:dyDescent="0.15">
      <c r="A122" s="807"/>
      <c r="B122" s="808"/>
      <c r="C122" s="802" t="s">
        <v>449</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127</v>
      </c>
      <c r="AB122" s="767"/>
      <c r="AC122" s="767"/>
      <c r="AD122" s="767"/>
      <c r="AE122" s="768"/>
      <c r="AF122" s="769" t="s">
        <v>437</v>
      </c>
      <c r="AG122" s="767"/>
      <c r="AH122" s="767"/>
      <c r="AI122" s="767"/>
      <c r="AJ122" s="768"/>
      <c r="AK122" s="769" t="s">
        <v>435</v>
      </c>
      <c r="AL122" s="767"/>
      <c r="AM122" s="767"/>
      <c r="AN122" s="767"/>
      <c r="AO122" s="768"/>
      <c r="AP122" s="811" t="s">
        <v>127</v>
      </c>
      <c r="AQ122" s="812"/>
      <c r="AR122" s="812"/>
      <c r="AS122" s="812"/>
      <c r="AT122" s="813"/>
      <c r="AU122" s="870"/>
      <c r="AV122" s="871"/>
      <c r="AW122" s="871"/>
      <c r="AX122" s="871"/>
      <c r="AY122" s="872"/>
      <c r="AZ122" s="825" t="s">
        <v>469</v>
      </c>
      <c r="BA122" s="826"/>
      <c r="BB122" s="826"/>
      <c r="BC122" s="826"/>
      <c r="BD122" s="826"/>
      <c r="BE122" s="826"/>
      <c r="BF122" s="826"/>
      <c r="BG122" s="826"/>
      <c r="BH122" s="826"/>
      <c r="BI122" s="826"/>
      <c r="BJ122" s="826"/>
      <c r="BK122" s="826"/>
      <c r="BL122" s="826"/>
      <c r="BM122" s="826"/>
      <c r="BN122" s="826"/>
      <c r="BO122" s="826"/>
      <c r="BP122" s="827"/>
      <c r="BQ122" s="866">
        <v>17692345</v>
      </c>
      <c r="BR122" s="832"/>
      <c r="BS122" s="832"/>
      <c r="BT122" s="832"/>
      <c r="BU122" s="832"/>
      <c r="BV122" s="832">
        <v>17422201</v>
      </c>
      <c r="BW122" s="832"/>
      <c r="BX122" s="832"/>
      <c r="BY122" s="832"/>
      <c r="BZ122" s="832"/>
      <c r="CA122" s="832">
        <v>16492128</v>
      </c>
      <c r="CB122" s="832"/>
      <c r="CC122" s="832"/>
      <c r="CD122" s="832"/>
      <c r="CE122" s="832"/>
      <c r="CF122" s="833">
        <v>177.8</v>
      </c>
      <c r="CG122" s="834"/>
      <c r="CH122" s="834"/>
      <c r="CI122" s="834"/>
      <c r="CJ122" s="834"/>
      <c r="CK122" s="856"/>
      <c r="CL122" s="842"/>
      <c r="CM122" s="842"/>
      <c r="CN122" s="842"/>
      <c r="CO122" s="843"/>
      <c r="CP122" s="822" t="s">
        <v>470</v>
      </c>
      <c r="CQ122" s="823"/>
      <c r="CR122" s="823"/>
      <c r="CS122" s="823"/>
      <c r="CT122" s="823"/>
      <c r="CU122" s="823"/>
      <c r="CV122" s="823"/>
      <c r="CW122" s="823"/>
      <c r="CX122" s="823"/>
      <c r="CY122" s="823"/>
      <c r="CZ122" s="823"/>
      <c r="DA122" s="823"/>
      <c r="DB122" s="823"/>
      <c r="DC122" s="823"/>
      <c r="DD122" s="823"/>
      <c r="DE122" s="823"/>
      <c r="DF122" s="824"/>
      <c r="DG122" s="803">
        <v>685295</v>
      </c>
      <c r="DH122" s="804"/>
      <c r="DI122" s="804"/>
      <c r="DJ122" s="804"/>
      <c r="DK122" s="804"/>
      <c r="DL122" s="804">
        <v>1002478</v>
      </c>
      <c r="DM122" s="804"/>
      <c r="DN122" s="804"/>
      <c r="DO122" s="804"/>
      <c r="DP122" s="804"/>
      <c r="DQ122" s="804">
        <v>262320</v>
      </c>
      <c r="DR122" s="804"/>
      <c r="DS122" s="804"/>
      <c r="DT122" s="804"/>
      <c r="DU122" s="804"/>
      <c r="DV122" s="781">
        <v>2.8</v>
      </c>
      <c r="DW122" s="781"/>
      <c r="DX122" s="781"/>
      <c r="DY122" s="781"/>
      <c r="DZ122" s="782"/>
    </row>
    <row r="123" spans="1:130" s="224" customFormat="1" ht="26.25" customHeight="1" x14ac:dyDescent="0.15">
      <c r="A123" s="807"/>
      <c r="B123" s="808"/>
      <c r="C123" s="802" t="s">
        <v>455</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t="s">
        <v>437</v>
      </c>
      <c r="AB123" s="767"/>
      <c r="AC123" s="767"/>
      <c r="AD123" s="767"/>
      <c r="AE123" s="768"/>
      <c r="AF123" s="769" t="s">
        <v>127</v>
      </c>
      <c r="AG123" s="767"/>
      <c r="AH123" s="767"/>
      <c r="AI123" s="767"/>
      <c r="AJ123" s="768"/>
      <c r="AK123" s="769" t="s">
        <v>127</v>
      </c>
      <c r="AL123" s="767"/>
      <c r="AM123" s="767"/>
      <c r="AN123" s="767"/>
      <c r="AO123" s="768"/>
      <c r="AP123" s="811" t="s">
        <v>127</v>
      </c>
      <c r="AQ123" s="812"/>
      <c r="AR123" s="812"/>
      <c r="AS123" s="812"/>
      <c r="AT123" s="813"/>
      <c r="AU123" s="873"/>
      <c r="AV123" s="874"/>
      <c r="AW123" s="874"/>
      <c r="AX123" s="874"/>
      <c r="AY123" s="874"/>
      <c r="AZ123" s="247" t="s">
        <v>185</v>
      </c>
      <c r="BA123" s="247"/>
      <c r="BB123" s="247"/>
      <c r="BC123" s="247"/>
      <c r="BD123" s="247"/>
      <c r="BE123" s="247"/>
      <c r="BF123" s="247"/>
      <c r="BG123" s="247"/>
      <c r="BH123" s="247"/>
      <c r="BI123" s="247"/>
      <c r="BJ123" s="247"/>
      <c r="BK123" s="247"/>
      <c r="BL123" s="247"/>
      <c r="BM123" s="247"/>
      <c r="BN123" s="247"/>
      <c r="BO123" s="864" t="s">
        <v>471</v>
      </c>
      <c r="BP123" s="865"/>
      <c r="BQ123" s="819">
        <v>25779179</v>
      </c>
      <c r="BR123" s="820"/>
      <c r="BS123" s="820"/>
      <c r="BT123" s="820"/>
      <c r="BU123" s="820"/>
      <c r="BV123" s="820">
        <v>28086259</v>
      </c>
      <c r="BW123" s="820"/>
      <c r="BX123" s="820"/>
      <c r="BY123" s="820"/>
      <c r="BZ123" s="820"/>
      <c r="CA123" s="820">
        <v>29255280</v>
      </c>
      <c r="CB123" s="820"/>
      <c r="CC123" s="820"/>
      <c r="CD123" s="820"/>
      <c r="CE123" s="820"/>
      <c r="CF123" s="735"/>
      <c r="CG123" s="736"/>
      <c r="CH123" s="736"/>
      <c r="CI123" s="736"/>
      <c r="CJ123" s="821"/>
      <c r="CK123" s="856"/>
      <c r="CL123" s="842"/>
      <c r="CM123" s="842"/>
      <c r="CN123" s="842"/>
      <c r="CO123" s="843"/>
      <c r="CP123" s="822" t="s">
        <v>472</v>
      </c>
      <c r="CQ123" s="823"/>
      <c r="CR123" s="823"/>
      <c r="CS123" s="823"/>
      <c r="CT123" s="823"/>
      <c r="CU123" s="823"/>
      <c r="CV123" s="823"/>
      <c r="CW123" s="823"/>
      <c r="CX123" s="823"/>
      <c r="CY123" s="823"/>
      <c r="CZ123" s="823"/>
      <c r="DA123" s="823"/>
      <c r="DB123" s="823"/>
      <c r="DC123" s="823"/>
      <c r="DD123" s="823"/>
      <c r="DE123" s="823"/>
      <c r="DF123" s="824"/>
      <c r="DG123" s="766">
        <v>67371</v>
      </c>
      <c r="DH123" s="767"/>
      <c r="DI123" s="767"/>
      <c r="DJ123" s="767"/>
      <c r="DK123" s="768"/>
      <c r="DL123" s="769">
        <v>59276</v>
      </c>
      <c r="DM123" s="767"/>
      <c r="DN123" s="767"/>
      <c r="DO123" s="767"/>
      <c r="DP123" s="768"/>
      <c r="DQ123" s="769">
        <v>48066</v>
      </c>
      <c r="DR123" s="767"/>
      <c r="DS123" s="767"/>
      <c r="DT123" s="767"/>
      <c r="DU123" s="768"/>
      <c r="DV123" s="811">
        <v>0.5</v>
      </c>
      <c r="DW123" s="812"/>
      <c r="DX123" s="812"/>
      <c r="DY123" s="812"/>
      <c r="DZ123" s="813"/>
    </row>
    <row r="124" spans="1:130" s="224" customFormat="1" ht="26.25" customHeight="1" thickBot="1" x14ac:dyDescent="0.2">
      <c r="A124" s="807"/>
      <c r="B124" s="808"/>
      <c r="C124" s="802" t="s">
        <v>458</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127</v>
      </c>
      <c r="AB124" s="767"/>
      <c r="AC124" s="767"/>
      <c r="AD124" s="767"/>
      <c r="AE124" s="768"/>
      <c r="AF124" s="769" t="s">
        <v>127</v>
      </c>
      <c r="AG124" s="767"/>
      <c r="AH124" s="767"/>
      <c r="AI124" s="767"/>
      <c r="AJ124" s="768"/>
      <c r="AK124" s="769" t="s">
        <v>127</v>
      </c>
      <c r="AL124" s="767"/>
      <c r="AM124" s="767"/>
      <c r="AN124" s="767"/>
      <c r="AO124" s="768"/>
      <c r="AP124" s="811" t="s">
        <v>127</v>
      </c>
      <c r="AQ124" s="812"/>
      <c r="AR124" s="812"/>
      <c r="AS124" s="812"/>
      <c r="AT124" s="813"/>
      <c r="AU124" s="814" t="s">
        <v>473</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v>15.3</v>
      </c>
      <c r="BR124" s="818"/>
      <c r="BS124" s="818"/>
      <c r="BT124" s="818"/>
      <c r="BU124" s="818"/>
      <c r="BV124" s="818" t="s">
        <v>127</v>
      </c>
      <c r="BW124" s="818"/>
      <c r="BX124" s="818"/>
      <c r="BY124" s="818"/>
      <c r="BZ124" s="818"/>
      <c r="CA124" s="818" t="s">
        <v>127</v>
      </c>
      <c r="CB124" s="818"/>
      <c r="CC124" s="818"/>
      <c r="CD124" s="818"/>
      <c r="CE124" s="818"/>
      <c r="CF124" s="713"/>
      <c r="CG124" s="714"/>
      <c r="CH124" s="714"/>
      <c r="CI124" s="714"/>
      <c r="CJ124" s="849"/>
      <c r="CK124" s="857"/>
      <c r="CL124" s="857"/>
      <c r="CM124" s="857"/>
      <c r="CN124" s="857"/>
      <c r="CO124" s="858"/>
      <c r="CP124" s="822" t="s">
        <v>474</v>
      </c>
      <c r="CQ124" s="823"/>
      <c r="CR124" s="823"/>
      <c r="CS124" s="823"/>
      <c r="CT124" s="823"/>
      <c r="CU124" s="823"/>
      <c r="CV124" s="823"/>
      <c r="CW124" s="823"/>
      <c r="CX124" s="823"/>
      <c r="CY124" s="823"/>
      <c r="CZ124" s="823"/>
      <c r="DA124" s="823"/>
      <c r="DB124" s="823"/>
      <c r="DC124" s="823"/>
      <c r="DD124" s="823"/>
      <c r="DE124" s="823"/>
      <c r="DF124" s="824"/>
      <c r="DG124" s="750">
        <v>17784</v>
      </c>
      <c r="DH124" s="751"/>
      <c r="DI124" s="751"/>
      <c r="DJ124" s="751"/>
      <c r="DK124" s="752"/>
      <c r="DL124" s="753">
        <v>15620</v>
      </c>
      <c r="DM124" s="751"/>
      <c r="DN124" s="751"/>
      <c r="DO124" s="751"/>
      <c r="DP124" s="752"/>
      <c r="DQ124" s="753" t="s">
        <v>437</v>
      </c>
      <c r="DR124" s="751"/>
      <c r="DS124" s="751"/>
      <c r="DT124" s="751"/>
      <c r="DU124" s="752"/>
      <c r="DV124" s="835" t="s">
        <v>435</v>
      </c>
      <c r="DW124" s="836"/>
      <c r="DX124" s="836"/>
      <c r="DY124" s="836"/>
      <c r="DZ124" s="837"/>
    </row>
    <row r="125" spans="1:130" s="224" customFormat="1" ht="26.25" customHeight="1" x14ac:dyDescent="0.15">
      <c r="A125" s="807"/>
      <c r="B125" s="808"/>
      <c r="C125" s="802" t="s">
        <v>460</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435</v>
      </c>
      <c r="AB125" s="767"/>
      <c r="AC125" s="767"/>
      <c r="AD125" s="767"/>
      <c r="AE125" s="768"/>
      <c r="AF125" s="769" t="s">
        <v>435</v>
      </c>
      <c r="AG125" s="767"/>
      <c r="AH125" s="767"/>
      <c r="AI125" s="767"/>
      <c r="AJ125" s="768"/>
      <c r="AK125" s="769" t="s">
        <v>435</v>
      </c>
      <c r="AL125" s="767"/>
      <c r="AM125" s="767"/>
      <c r="AN125" s="767"/>
      <c r="AO125" s="768"/>
      <c r="AP125" s="811" t="s">
        <v>435</v>
      </c>
      <c r="AQ125" s="812"/>
      <c r="AR125" s="812"/>
      <c r="AS125" s="812"/>
      <c r="AT125" s="813"/>
      <c r="AU125" s="245"/>
      <c r="AV125" s="246"/>
      <c r="AW125" s="246"/>
      <c r="AX125" s="246"/>
      <c r="AY125" s="246"/>
      <c r="AZ125" s="246"/>
      <c r="BA125" s="246"/>
      <c r="BB125" s="246"/>
      <c r="BC125" s="246"/>
      <c r="BD125" s="246"/>
      <c r="BE125" s="246"/>
      <c r="BF125" s="246"/>
      <c r="BG125" s="246"/>
      <c r="BH125" s="246"/>
      <c r="BI125" s="246"/>
      <c r="BJ125" s="246"/>
      <c r="BK125" s="246"/>
      <c r="BL125" s="246"/>
      <c r="BM125" s="246"/>
      <c r="BN125" s="246"/>
      <c r="BO125" s="246"/>
      <c r="BP125" s="246"/>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38" t="s">
        <v>475</v>
      </c>
      <c r="CL125" s="839"/>
      <c r="CM125" s="839"/>
      <c r="CN125" s="839"/>
      <c r="CO125" s="840"/>
      <c r="CP125" s="847" t="s">
        <v>476</v>
      </c>
      <c r="CQ125" s="795"/>
      <c r="CR125" s="795"/>
      <c r="CS125" s="795"/>
      <c r="CT125" s="795"/>
      <c r="CU125" s="795"/>
      <c r="CV125" s="795"/>
      <c r="CW125" s="795"/>
      <c r="CX125" s="795"/>
      <c r="CY125" s="795"/>
      <c r="CZ125" s="795"/>
      <c r="DA125" s="795"/>
      <c r="DB125" s="795"/>
      <c r="DC125" s="795"/>
      <c r="DD125" s="795"/>
      <c r="DE125" s="795"/>
      <c r="DF125" s="796"/>
      <c r="DG125" s="848" t="s">
        <v>435</v>
      </c>
      <c r="DH125" s="829"/>
      <c r="DI125" s="829"/>
      <c r="DJ125" s="829"/>
      <c r="DK125" s="829"/>
      <c r="DL125" s="829" t="s">
        <v>435</v>
      </c>
      <c r="DM125" s="829"/>
      <c r="DN125" s="829"/>
      <c r="DO125" s="829"/>
      <c r="DP125" s="829"/>
      <c r="DQ125" s="829" t="s">
        <v>435</v>
      </c>
      <c r="DR125" s="829"/>
      <c r="DS125" s="829"/>
      <c r="DT125" s="829"/>
      <c r="DU125" s="829"/>
      <c r="DV125" s="830" t="s">
        <v>435</v>
      </c>
      <c r="DW125" s="830"/>
      <c r="DX125" s="830"/>
      <c r="DY125" s="830"/>
      <c r="DZ125" s="831"/>
    </row>
    <row r="126" spans="1:130" s="224" customFormat="1" ht="26.25" customHeight="1" thickBot="1" x14ac:dyDescent="0.2">
      <c r="A126" s="807"/>
      <c r="B126" s="808"/>
      <c r="C126" s="802" t="s">
        <v>462</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v>7102</v>
      </c>
      <c r="AB126" s="767"/>
      <c r="AC126" s="767"/>
      <c r="AD126" s="767"/>
      <c r="AE126" s="768"/>
      <c r="AF126" s="769">
        <v>181752</v>
      </c>
      <c r="AG126" s="767"/>
      <c r="AH126" s="767"/>
      <c r="AI126" s="767"/>
      <c r="AJ126" s="768"/>
      <c r="AK126" s="769">
        <v>117762</v>
      </c>
      <c r="AL126" s="767"/>
      <c r="AM126" s="767"/>
      <c r="AN126" s="767"/>
      <c r="AO126" s="768"/>
      <c r="AP126" s="811">
        <v>1.3</v>
      </c>
      <c r="AQ126" s="812"/>
      <c r="AR126" s="812"/>
      <c r="AS126" s="812"/>
      <c r="AT126" s="813"/>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41"/>
      <c r="CL126" s="842"/>
      <c r="CM126" s="842"/>
      <c r="CN126" s="842"/>
      <c r="CO126" s="843"/>
      <c r="CP126" s="802" t="s">
        <v>477</v>
      </c>
      <c r="CQ126" s="739"/>
      <c r="CR126" s="739"/>
      <c r="CS126" s="739"/>
      <c r="CT126" s="739"/>
      <c r="CU126" s="739"/>
      <c r="CV126" s="739"/>
      <c r="CW126" s="739"/>
      <c r="CX126" s="739"/>
      <c r="CY126" s="739"/>
      <c r="CZ126" s="739"/>
      <c r="DA126" s="739"/>
      <c r="DB126" s="739"/>
      <c r="DC126" s="739"/>
      <c r="DD126" s="739"/>
      <c r="DE126" s="739"/>
      <c r="DF126" s="740"/>
      <c r="DG126" s="803" t="s">
        <v>435</v>
      </c>
      <c r="DH126" s="804"/>
      <c r="DI126" s="804"/>
      <c r="DJ126" s="804"/>
      <c r="DK126" s="804"/>
      <c r="DL126" s="804" t="s">
        <v>435</v>
      </c>
      <c r="DM126" s="804"/>
      <c r="DN126" s="804"/>
      <c r="DO126" s="804"/>
      <c r="DP126" s="804"/>
      <c r="DQ126" s="804" t="s">
        <v>435</v>
      </c>
      <c r="DR126" s="804"/>
      <c r="DS126" s="804"/>
      <c r="DT126" s="804"/>
      <c r="DU126" s="804"/>
      <c r="DV126" s="781" t="s">
        <v>435</v>
      </c>
      <c r="DW126" s="781"/>
      <c r="DX126" s="781"/>
      <c r="DY126" s="781"/>
      <c r="DZ126" s="782"/>
    </row>
    <row r="127" spans="1:130" s="224" customFormat="1" ht="26.25" customHeight="1" x14ac:dyDescent="0.15">
      <c r="A127" s="809"/>
      <c r="B127" s="810"/>
      <c r="C127" s="825" t="s">
        <v>478</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t="s">
        <v>435</v>
      </c>
      <c r="AB127" s="767"/>
      <c r="AC127" s="767"/>
      <c r="AD127" s="767"/>
      <c r="AE127" s="768"/>
      <c r="AF127" s="769" t="s">
        <v>437</v>
      </c>
      <c r="AG127" s="767"/>
      <c r="AH127" s="767"/>
      <c r="AI127" s="767"/>
      <c r="AJ127" s="768"/>
      <c r="AK127" s="769" t="s">
        <v>435</v>
      </c>
      <c r="AL127" s="767"/>
      <c r="AM127" s="767"/>
      <c r="AN127" s="767"/>
      <c r="AO127" s="768"/>
      <c r="AP127" s="811" t="s">
        <v>435</v>
      </c>
      <c r="AQ127" s="812"/>
      <c r="AR127" s="812"/>
      <c r="AS127" s="812"/>
      <c r="AT127" s="813"/>
      <c r="AU127" s="226"/>
      <c r="AV127" s="226"/>
      <c r="AW127" s="226"/>
      <c r="AX127" s="828" t="s">
        <v>479</v>
      </c>
      <c r="AY127" s="799"/>
      <c r="AZ127" s="799"/>
      <c r="BA127" s="799"/>
      <c r="BB127" s="799"/>
      <c r="BC127" s="799"/>
      <c r="BD127" s="799"/>
      <c r="BE127" s="800"/>
      <c r="BF127" s="798" t="s">
        <v>480</v>
      </c>
      <c r="BG127" s="799"/>
      <c r="BH127" s="799"/>
      <c r="BI127" s="799"/>
      <c r="BJ127" s="799"/>
      <c r="BK127" s="799"/>
      <c r="BL127" s="800"/>
      <c r="BM127" s="798" t="s">
        <v>481</v>
      </c>
      <c r="BN127" s="799"/>
      <c r="BO127" s="799"/>
      <c r="BP127" s="799"/>
      <c r="BQ127" s="799"/>
      <c r="BR127" s="799"/>
      <c r="BS127" s="800"/>
      <c r="BT127" s="798" t="s">
        <v>482</v>
      </c>
      <c r="BU127" s="799"/>
      <c r="BV127" s="799"/>
      <c r="BW127" s="799"/>
      <c r="BX127" s="799"/>
      <c r="BY127" s="799"/>
      <c r="BZ127" s="801"/>
      <c r="CA127" s="226"/>
      <c r="CB127" s="226"/>
      <c r="CC127" s="226"/>
      <c r="CD127" s="249"/>
      <c r="CE127" s="249"/>
      <c r="CF127" s="249"/>
      <c r="CG127" s="226"/>
      <c r="CH127" s="226"/>
      <c r="CI127" s="226"/>
      <c r="CJ127" s="248"/>
      <c r="CK127" s="841"/>
      <c r="CL127" s="842"/>
      <c r="CM127" s="842"/>
      <c r="CN127" s="842"/>
      <c r="CO127" s="843"/>
      <c r="CP127" s="802" t="s">
        <v>483</v>
      </c>
      <c r="CQ127" s="739"/>
      <c r="CR127" s="739"/>
      <c r="CS127" s="739"/>
      <c r="CT127" s="739"/>
      <c r="CU127" s="739"/>
      <c r="CV127" s="739"/>
      <c r="CW127" s="739"/>
      <c r="CX127" s="739"/>
      <c r="CY127" s="739"/>
      <c r="CZ127" s="739"/>
      <c r="DA127" s="739"/>
      <c r="DB127" s="739"/>
      <c r="DC127" s="739"/>
      <c r="DD127" s="739"/>
      <c r="DE127" s="739"/>
      <c r="DF127" s="740"/>
      <c r="DG127" s="803" t="s">
        <v>435</v>
      </c>
      <c r="DH127" s="804"/>
      <c r="DI127" s="804"/>
      <c r="DJ127" s="804"/>
      <c r="DK127" s="804"/>
      <c r="DL127" s="804" t="s">
        <v>435</v>
      </c>
      <c r="DM127" s="804"/>
      <c r="DN127" s="804"/>
      <c r="DO127" s="804"/>
      <c r="DP127" s="804"/>
      <c r="DQ127" s="804" t="s">
        <v>435</v>
      </c>
      <c r="DR127" s="804"/>
      <c r="DS127" s="804"/>
      <c r="DT127" s="804"/>
      <c r="DU127" s="804"/>
      <c r="DV127" s="781" t="s">
        <v>127</v>
      </c>
      <c r="DW127" s="781"/>
      <c r="DX127" s="781"/>
      <c r="DY127" s="781"/>
      <c r="DZ127" s="782"/>
    </row>
    <row r="128" spans="1:130" s="224" customFormat="1" ht="26.25" customHeight="1" thickBot="1" x14ac:dyDescent="0.2">
      <c r="A128" s="783" t="s">
        <v>484</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485</v>
      </c>
      <c r="X128" s="785"/>
      <c r="Y128" s="785"/>
      <c r="Z128" s="786"/>
      <c r="AA128" s="787">
        <v>46799</v>
      </c>
      <c r="AB128" s="788"/>
      <c r="AC128" s="788"/>
      <c r="AD128" s="788"/>
      <c r="AE128" s="789"/>
      <c r="AF128" s="790">
        <v>46084</v>
      </c>
      <c r="AG128" s="788"/>
      <c r="AH128" s="788"/>
      <c r="AI128" s="788"/>
      <c r="AJ128" s="789"/>
      <c r="AK128" s="790">
        <v>44516</v>
      </c>
      <c r="AL128" s="788"/>
      <c r="AM128" s="788"/>
      <c r="AN128" s="788"/>
      <c r="AO128" s="789"/>
      <c r="AP128" s="791"/>
      <c r="AQ128" s="792"/>
      <c r="AR128" s="792"/>
      <c r="AS128" s="792"/>
      <c r="AT128" s="793"/>
      <c r="AU128" s="226"/>
      <c r="AV128" s="226"/>
      <c r="AW128" s="226"/>
      <c r="AX128" s="794" t="s">
        <v>486</v>
      </c>
      <c r="AY128" s="795"/>
      <c r="AZ128" s="795"/>
      <c r="BA128" s="795"/>
      <c r="BB128" s="795"/>
      <c r="BC128" s="795"/>
      <c r="BD128" s="795"/>
      <c r="BE128" s="796"/>
      <c r="BF128" s="773" t="s">
        <v>127</v>
      </c>
      <c r="BG128" s="774"/>
      <c r="BH128" s="774"/>
      <c r="BI128" s="774"/>
      <c r="BJ128" s="774"/>
      <c r="BK128" s="774"/>
      <c r="BL128" s="797"/>
      <c r="BM128" s="773">
        <v>13.15</v>
      </c>
      <c r="BN128" s="774"/>
      <c r="BO128" s="774"/>
      <c r="BP128" s="774"/>
      <c r="BQ128" s="774"/>
      <c r="BR128" s="774"/>
      <c r="BS128" s="797"/>
      <c r="BT128" s="773">
        <v>20</v>
      </c>
      <c r="BU128" s="774"/>
      <c r="BV128" s="774"/>
      <c r="BW128" s="774"/>
      <c r="BX128" s="774"/>
      <c r="BY128" s="774"/>
      <c r="BZ128" s="775"/>
      <c r="CA128" s="249"/>
      <c r="CB128" s="249"/>
      <c r="CC128" s="249"/>
      <c r="CD128" s="249"/>
      <c r="CE128" s="249"/>
      <c r="CF128" s="249"/>
      <c r="CG128" s="226"/>
      <c r="CH128" s="226"/>
      <c r="CI128" s="226"/>
      <c r="CJ128" s="248"/>
      <c r="CK128" s="844"/>
      <c r="CL128" s="845"/>
      <c r="CM128" s="845"/>
      <c r="CN128" s="845"/>
      <c r="CO128" s="846"/>
      <c r="CP128" s="776" t="s">
        <v>487</v>
      </c>
      <c r="CQ128" s="717"/>
      <c r="CR128" s="717"/>
      <c r="CS128" s="717"/>
      <c r="CT128" s="717"/>
      <c r="CU128" s="717"/>
      <c r="CV128" s="717"/>
      <c r="CW128" s="717"/>
      <c r="CX128" s="717"/>
      <c r="CY128" s="717"/>
      <c r="CZ128" s="717"/>
      <c r="DA128" s="717"/>
      <c r="DB128" s="717"/>
      <c r="DC128" s="717"/>
      <c r="DD128" s="717"/>
      <c r="DE128" s="717"/>
      <c r="DF128" s="718"/>
      <c r="DG128" s="777">
        <v>383513</v>
      </c>
      <c r="DH128" s="778"/>
      <c r="DI128" s="778"/>
      <c r="DJ128" s="778"/>
      <c r="DK128" s="778"/>
      <c r="DL128" s="778">
        <v>383513</v>
      </c>
      <c r="DM128" s="778"/>
      <c r="DN128" s="778"/>
      <c r="DO128" s="778"/>
      <c r="DP128" s="778"/>
      <c r="DQ128" s="778">
        <v>302177</v>
      </c>
      <c r="DR128" s="778"/>
      <c r="DS128" s="778"/>
      <c r="DT128" s="778"/>
      <c r="DU128" s="778"/>
      <c r="DV128" s="779">
        <v>3.3</v>
      </c>
      <c r="DW128" s="779"/>
      <c r="DX128" s="779"/>
      <c r="DY128" s="779"/>
      <c r="DZ128" s="780"/>
    </row>
    <row r="129" spans="1:131" s="224" customFormat="1" ht="26.25" customHeight="1" x14ac:dyDescent="0.15">
      <c r="A129" s="761" t="s">
        <v>107</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488</v>
      </c>
      <c r="X129" s="764"/>
      <c r="Y129" s="764"/>
      <c r="Z129" s="765"/>
      <c r="AA129" s="766">
        <v>11211305</v>
      </c>
      <c r="AB129" s="767"/>
      <c r="AC129" s="767"/>
      <c r="AD129" s="767"/>
      <c r="AE129" s="768"/>
      <c r="AF129" s="769">
        <v>11502534</v>
      </c>
      <c r="AG129" s="767"/>
      <c r="AH129" s="767"/>
      <c r="AI129" s="767"/>
      <c r="AJ129" s="768"/>
      <c r="AK129" s="769">
        <v>11238389</v>
      </c>
      <c r="AL129" s="767"/>
      <c r="AM129" s="767"/>
      <c r="AN129" s="767"/>
      <c r="AO129" s="768"/>
      <c r="AP129" s="770"/>
      <c r="AQ129" s="771"/>
      <c r="AR129" s="771"/>
      <c r="AS129" s="771"/>
      <c r="AT129" s="772"/>
      <c r="AU129" s="227"/>
      <c r="AV129" s="227"/>
      <c r="AW129" s="227"/>
      <c r="AX129" s="738" t="s">
        <v>489</v>
      </c>
      <c r="AY129" s="739"/>
      <c r="AZ129" s="739"/>
      <c r="BA129" s="739"/>
      <c r="BB129" s="739"/>
      <c r="BC129" s="739"/>
      <c r="BD129" s="739"/>
      <c r="BE129" s="740"/>
      <c r="BF129" s="757" t="s">
        <v>127</v>
      </c>
      <c r="BG129" s="758"/>
      <c r="BH129" s="758"/>
      <c r="BI129" s="758"/>
      <c r="BJ129" s="758"/>
      <c r="BK129" s="758"/>
      <c r="BL129" s="759"/>
      <c r="BM129" s="757">
        <v>18.149999999999999</v>
      </c>
      <c r="BN129" s="758"/>
      <c r="BO129" s="758"/>
      <c r="BP129" s="758"/>
      <c r="BQ129" s="758"/>
      <c r="BR129" s="758"/>
      <c r="BS129" s="759"/>
      <c r="BT129" s="757">
        <v>30</v>
      </c>
      <c r="BU129" s="758"/>
      <c r="BV129" s="758"/>
      <c r="BW129" s="758"/>
      <c r="BX129" s="758"/>
      <c r="BY129" s="758"/>
      <c r="BZ129" s="760"/>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15">
      <c r="A130" s="761" t="s">
        <v>490</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491</v>
      </c>
      <c r="X130" s="764"/>
      <c r="Y130" s="764"/>
      <c r="Z130" s="765"/>
      <c r="AA130" s="766">
        <v>1989060</v>
      </c>
      <c r="AB130" s="767"/>
      <c r="AC130" s="767"/>
      <c r="AD130" s="767"/>
      <c r="AE130" s="768"/>
      <c r="AF130" s="769">
        <v>1961681</v>
      </c>
      <c r="AG130" s="767"/>
      <c r="AH130" s="767"/>
      <c r="AI130" s="767"/>
      <c r="AJ130" s="768"/>
      <c r="AK130" s="769">
        <v>1964353</v>
      </c>
      <c r="AL130" s="767"/>
      <c r="AM130" s="767"/>
      <c r="AN130" s="767"/>
      <c r="AO130" s="768"/>
      <c r="AP130" s="770"/>
      <c r="AQ130" s="771"/>
      <c r="AR130" s="771"/>
      <c r="AS130" s="771"/>
      <c r="AT130" s="772"/>
      <c r="AU130" s="227"/>
      <c r="AV130" s="227"/>
      <c r="AW130" s="227"/>
      <c r="AX130" s="738" t="s">
        <v>492</v>
      </c>
      <c r="AY130" s="739"/>
      <c r="AZ130" s="739"/>
      <c r="BA130" s="739"/>
      <c r="BB130" s="739"/>
      <c r="BC130" s="739"/>
      <c r="BD130" s="739"/>
      <c r="BE130" s="740"/>
      <c r="BF130" s="741">
        <v>10.1</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493</v>
      </c>
      <c r="X131" s="748"/>
      <c r="Y131" s="748"/>
      <c r="Z131" s="749"/>
      <c r="AA131" s="750">
        <v>9222245</v>
      </c>
      <c r="AB131" s="751"/>
      <c r="AC131" s="751"/>
      <c r="AD131" s="751"/>
      <c r="AE131" s="752"/>
      <c r="AF131" s="753">
        <v>9540853</v>
      </c>
      <c r="AG131" s="751"/>
      <c r="AH131" s="751"/>
      <c r="AI131" s="751"/>
      <c r="AJ131" s="752"/>
      <c r="AK131" s="753">
        <v>9274036</v>
      </c>
      <c r="AL131" s="751"/>
      <c r="AM131" s="751"/>
      <c r="AN131" s="751"/>
      <c r="AO131" s="752"/>
      <c r="AP131" s="754"/>
      <c r="AQ131" s="755"/>
      <c r="AR131" s="755"/>
      <c r="AS131" s="755"/>
      <c r="AT131" s="756"/>
      <c r="AU131" s="227"/>
      <c r="AV131" s="227"/>
      <c r="AW131" s="227"/>
      <c r="AX131" s="716" t="s">
        <v>494</v>
      </c>
      <c r="AY131" s="717"/>
      <c r="AZ131" s="717"/>
      <c r="BA131" s="717"/>
      <c r="BB131" s="717"/>
      <c r="BC131" s="717"/>
      <c r="BD131" s="717"/>
      <c r="BE131" s="718"/>
      <c r="BF131" s="719" t="s">
        <v>127</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15">
      <c r="A132" s="725" t="s">
        <v>495</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496</v>
      </c>
      <c r="W132" s="729"/>
      <c r="X132" s="729"/>
      <c r="Y132" s="729"/>
      <c r="Z132" s="730"/>
      <c r="AA132" s="731">
        <v>8.7972939340000007</v>
      </c>
      <c r="AB132" s="732"/>
      <c r="AC132" s="732"/>
      <c r="AD132" s="732"/>
      <c r="AE132" s="733"/>
      <c r="AF132" s="734">
        <v>11.125755740000001</v>
      </c>
      <c r="AG132" s="732"/>
      <c r="AH132" s="732"/>
      <c r="AI132" s="732"/>
      <c r="AJ132" s="733"/>
      <c r="AK132" s="734">
        <v>10.650379190000001</v>
      </c>
      <c r="AL132" s="732"/>
      <c r="AM132" s="732"/>
      <c r="AN132" s="732"/>
      <c r="AO132" s="733"/>
      <c r="AP132" s="735"/>
      <c r="AQ132" s="736"/>
      <c r="AR132" s="736"/>
      <c r="AS132" s="736"/>
      <c r="AT132" s="737"/>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9"/>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497</v>
      </c>
      <c r="W133" s="708"/>
      <c r="X133" s="708"/>
      <c r="Y133" s="708"/>
      <c r="Z133" s="709"/>
      <c r="AA133" s="710">
        <v>10</v>
      </c>
      <c r="AB133" s="711"/>
      <c r="AC133" s="711"/>
      <c r="AD133" s="711"/>
      <c r="AE133" s="712"/>
      <c r="AF133" s="710">
        <v>10.1</v>
      </c>
      <c r="AG133" s="711"/>
      <c r="AH133" s="711"/>
      <c r="AI133" s="711"/>
      <c r="AJ133" s="712"/>
      <c r="AK133" s="710">
        <v>10.1</v>
      </c>
      <c r="AL133" s="711"/>
      <c r="AM133" s="711"/>
      <c r="AN133" s="711"/>
      <c r="AO133" s="712"/>
      <c r="AP133" s="713"/>
      <c r="AQ133" s="714"/>
      <c r="AR133" s="714"/>
      <c r="AS133" s="714"/>
      <c r="AT133" s="715"/>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15">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25" hidden="1" x14ac:dyDescent="0.15">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Qd7izclq2PvK+8ZCVwydQQXbcn9fiqFjxOmR91jM29XN522UemRU9eiHTEojZzFTBmXyxQCk4fmQJYMLDIH0MQ==" saltValue="gnPn3ykB9+fdauHBtQtmb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64E28-CCD9-43AD-BBE3-A0D8C896B771}">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54" customWidth="1"/>
    <col min="121" max="121" width="0" style="253" hidden="1" customWidth="1"/>
    <col min="122" max="16384" width="9" style="253" hidden="1"/>
  </cols>
  <sheetData>
    <row r="1" spans="1:120" x14ac:dyDescent="0.15">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3"/>
    </row>
    <row r="17" spans="119:120" x14ac:dyDescent="0.15">
      <c r="DP17" s="253"/>
    </row>
    <row r="18" spans="119:120" x14ac:dyDescent="0.15"/>
    <row r="19" spans="119:120" x14ac:dyDescent="0.15"/>
    <row r="20" spans="119:120" x14ac:dyDescent="0.15">
      <c r="DO20" s="253"/>
      <c r="DP20" s="253"/>
    </row>
    <row r="21" spans="119:120" x14ac:dyDescent="0.15">
      <c r="DP21" s="253"/>
    </row>
    <row r="22" spans="119:120" x14ac:dyDescent="0.15"/>
    <row r="23" spans="119:120" x14ac:dyDescent="0.15">
      <c r="DO23" s="253"/>
      <c r="DP23" s="253"/>
    </row>
    <row r="24" spans="119:120" x14ac:dyDescent="0.15">
      <c r="DP24" s="253"/>
    </row>
    <row r="25" spans="119:120" x14ac:dyDescent="0.15">
      <c r="DP25" s="253"/>
    </row>
    <row r="26" spans="119:120" x14ac:dyDescent="0.15">
      <c r="DO26" s="253"/>
      <c r="DP26" s="253"/>
    </row>
    <row r="27" spans="119:120" x14ac:dyDescent="0.15"/>
    <row r="28" spans="119:120" x14ac:dyDescent="0.15">
      <c r="DO28" s="253"/>
      <c r="DP28" s="253"/>
    </row>
    <row r="29" spans="119:120" x14ac:dyDescent="0.15">
      <c r="DP29" s="253"/>
    </row>
    <row r="30" spans="119:120" x14ac:dyDescent="0.15"/>
    <row r="31" spans="119:120" x14ac:dyDescent="0.15">
      <c r="DO31" s="253"/>
      <c r="DP31" s="253"/>
    </row>
    <row r="32" spans="119:120" x14ac:dyDescent="0.15"/>
    <row r="33" spans="98:120" x14ac:dyDescent="0.15">
      <c r="DO33" s="253"/>
      <c r="DP33" s="253"/>
    </row>
    <row r="34" spans="98:120" x14ac:dyDescent="0.15">
      <c r="DM34" s="253"/>
    </row>
    <row r="35" spans="98:120" x14ac:dyDescent="0.15">
      <c r="CT35" s="253"/>
      <c r="CU35" s="253"/>
      <c r="CV35" s="253"/>
      <c r="CY35" s="253"/>
      <c r="CZ35" s="253"/>
      <c r="DA35" s="253"/>
      <c r="DD35" s="253"/>
      <c r="DE35" s="253"/>
      <c r="DF35" s="253"/>
      <c r="DI35" s="253"/>
      <c r="DJ35" s="253"/>
      <c r="DK35" s="253"/>
      <c r="DM35" s="253"/>
      <c r="DN35" s="253"/>
      <c r="DO35" s="253"/>
      <c r="DP35" s="253"/>
    </row>
    <row r="36" spans="98:120" x14ac:dyDescent="0.15"/>
    <row r="37" spans="98:120" x14ac:dyDescent="0.15">
      <c r="CW37" s="253"/>
      <c r="DB37" s="253"/>
      <c r="DG37" s="253"/>
      <c r="DL37" s="253"/>
      <c r="DP37" s="253"/>
    </row>
    <row r="38" spans="98:120" x14ac:dyDescent="0.15">
      <c r="CT38" s="253"/>
      <c r="CU38" s="253"/>
      <c r="CV38" s="253"/>
      <c r="CW38" s="253"/>
      <c r="CY38" s="253"/>
      <c r="CZ38" s="253"/>
      <c r="DA38" s="253"/>
      <c r="DB38" s="253"/>
      <c r="DD38" s="253"/>
      <c r="DE38" s="253"/>
      <c r="DF38" s="253"/>
      <c r="DG38" s="253"/>
      <c r="DI38" s="253"/>
      <c r="DJ38" s="253"/>
      <c r="DK38" s="253"/>
      <c r="DL38" s="253"/>
      <c r="DN38" s="253"/>
      <c r="DO38" s="253"/>
      <c r="DP38" s="253"/>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3"/>
      <c r="DO49" s="253"/>
      <c r="DP49" s="253"/>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3"/>
      <c r="CS63" s="253"/>
      <c r="CX63" s="253"/>
      <c r="DC63" s="253"/>
      <c r="DH63" s="253"/>
    </row>
    <row r="64" spans="22:120" x14ac:dyDescent="0.15">
      <c r="V64" s="253"/>
    </row>
    <row r="65" spans="15:120" x14ac:dyDescent="0.15">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x14ac:dyDescent="0.15">
      <c r="Q66" s="253"/>
      <c r="S66" s="253"/>
      <c r="U66" s="253"/>
      <c r="DM66" s="253"/>
    </row>
    <row r="67" spans="15:120" x14ac:dyDescent="0.15">
      <c r="O67" s="253"/>
      <c r="P67" s="253"/>
      <c r="R67" s="253"/>
      <c r="T67" s="253"/>
      <c r="Y67" s="253"/>
      <c r="CT67" s="253"/>
      <c r="CV67" s="253"/>
      <c r="CW67" s="253"/>
      <c r="CY67" s="253"/>
      <c r="DA67" s="253"/>
      <c r="DB67" s="253"/>
      <c r="DD67" s="253"/>
      <c r="DF67" s="253"/>
      <c r="DG67" s="253"/>
      <c r="DI67" s="253"/>
      <c r="DK67" s="253"/>
      <c r="DL67" s="253"/>
      <c r="DN67" s="253"/>
      <c r="DO67" s="253"/>
      <c r="DP67" s="253"/>
    </row>
    <row r="68" spans="15:120" x14ac:dyDescent="0.15"/>
    <row r="69" spans="15:120" x14ac:dyDescent="0.15"/>
    <row r="70" spans="15:120" x14ac:dyDescent="0.15"/>
    <row r="71" spans="15:120" x14ac:dyDescent="0.15"/>
    <row r="72" spans="15:120" x14ac:dyDescent="0.15">
      <c r="DP72" s="253"/>
    </row>
    <row r="73" spans="15:120" x14ac:dyDescent="0.15">
      <c r="DP73" s="253"/>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3"/>
      <c r="CX96" s="253"/>
      <c r="DC96" s="253"/>
      <c r="DH96" s="253"/>
    </row>
    <row r="97" spans="24:120" x14ac:dyDescent="0.15">
      <c r="CS97" s="253"/>
      <c r="CX97" s="253"/>
      <c r="DC97" s="253"/>
      <c r="DH97" s="253"/>
      <c r="DP97" s="254" t="s">
        <v>498</v>
      </c>
    </row>
    <row r="98" spans="24:120" hidden="1" x14ac:dyDescent="0.15">
      <c r="CS98" s="253"/>
      <c r="CX98" s="253"/>
      <c r="DC98" s="253"/>
      <c r="DH98" s="253"/>
    </row>
    <row r="99" spans="24:120" hidden="1" x14ac:dyDescent="0.15">
      <c r="CS99" s="253"/>
      <c r="CX99" s="253"/>
      <c r="DC99" s="253"/>
      <c r="DH99" s="253"/>
    </row>
    <row r="101" spans="24:120" ht="12" hidden="1" customHeight="1" x14ac:dyDescent="0.15">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15">
      <c r="CU102" s="253"/>
      <c r="CZ102" s="253"/>
      <c r="DE102" s="253"/>
      <c r="DJ102" s="253"/>
      <c r="DM102" s="253"/>
    </row>
    <row r="103" spans="24:120" hidden="1" x14ac:dyDescent="0.15">
      <c r="CT103" s="253"/>
      <c r="CV103" s="253"/>
      <c r="CW103" s="253"/>
      <c r="CY103" s="253"/>
      <c r="DA103" s="253"/>
      <c r="DB103" s="253"/>
      <c r="DD103" s="253"/>
      <c r="DF103" s="253"/>
      <c r="DG103" s="253"/>
      <c r="DI103" s="253"/>
      <c r="DK103" s="253"/>
      <c r="DL103" s="253"/>
      <c r="DM103" s="253"/>
      <c r="DN103" s="253"/>
      <c r="DO103" s="253"/>
      <c r="DP103" s="253"/>
    </row>
    <row r="104" spans="24:120" hidden="1" x14ac:dyDescent="0.15">
      <c r="CV104" s="253"/>
      <c r="CW104" s="253"/>
      <c r="DA104" s="253"/>
      <c r="DB104" s="253"/>
      <c r="DF104" s="253"/>
      <c r="DG104" s="253"/>
      <c r="DK104" s="253"/>
      <c r="DL104" s="253"/>
      <c r="DN104" s="253"/>
      <c r="DO104" s="253"/>
      <c r="DP104" s="253"/>
    </row>
    <row r="105" spans="24:120" ht="12.75" hidden="1" customHeight="1" x14ac:dyDescent="0.15"/>
  </sheetData>
  <sheetProtection algorithmName="SHA-512" hashValue="RhP77V6AglrzoDFaZqJOrf8vhFCDlHim8DuIfDlGFSfUlCDJSToF0zMbGo1sOGDhkC6capuIq0TFhaV9HBWTLA==" saltValue="SDylK4aSK2Uvaj4fjxEL0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54" customWidth="1"/>
    <col min="117" max="16384" width="9" style="253" hidden="1"/>
  </cols>
  <sheetData>
    <row r="1" spans="2:116" x14ac:dyDescent="0.15">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x14ac:dyDescent="0.15"/>
    <row r="3" spans="2:116" x14ac:dyDescent="0.15"/>
    <row r="4" spans="2:116" x14ac:dyDescent="0.15">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x14ac:dyDescent="0.15">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x14ac:dyDescent="0.15"/>
    <row r="20" spans="9:116" x14ac:dyDescent="0.15"/>
    <row r="21" spans="9:116" x14ac:dyDescent="0.15">
      <c r="DL21" s="253"/>
    </row>
    <row r="22" spans="9:116" x14ac:dyDescent="0.15">
      <c r="DI22" s="253"/>
      <c r="DJ22" s="253"/>
      <c r="DK22" s="253"/>
      <c r="DL22" s="253"/>
    </row>
    <row r="23" spans="9:116" x14ac:dyDescent="0.15">
      <c r="CY23" s="253"/>
      <c r="CZ23" s="253"/>
      <c r="DA23" s="253"/>
      <c r="DB23" s="253"/>
      <c r="DC23" s="253"/>
      <c r="DD23" s="253"/>
      <c r="DE23" s="253"/>
      <c r="DF23" s="253"/>
      <c r="DG23" s="253"/>
      <c r="DH23" s="253"/>
      <c r="DI23" s="253"/>
      <c r="DJ23" s="253"/>
      <c r="DK23" s="253"/>
      <c r="DL23" s="253"/>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3"/>
      <c r="DA35" s="253"/>
      <c r="DB35" s="253"/>
      <c r="DC35" s="253"/>
      <c r="DD35" s="253"/>
      <c r="DE35" s="253"/>
      <c r="DF35" s="253"/>
      <c r="DG35" s="253"/>
      <c r="DH35" s="253"/>
      <c r="DI35" s="253"/>
      <c r="DJ35" s="253"/>
      <c r="DK35" s="253"/>
      <c r="DL35" s="253"/>
    </row>
    <row r="36" spans="15:116" x14ac:dyDescent="0.15"/>
    <row r="37" spans="15:116" x14ac:dyDescent="0.15">
      <c r="DL37" s="253"/>
    </row>
    <row r="38" spans="15:116" x14ac:dyDescent="0.15">
      <c r="DI38" s="253"/>
      <c r="DJ38" s="253"/>
      <c r="DK38" s="253"/>
      <c r="DL38" s="253"/>
    </row>
    <row r="39" spans="15:116" x14ac:dyDescent="0.15"/>
    <row r="40" spans="15:116" x14ac:dyDescent="0.15"/>
    <row r="41" spans="15:116" x14ac:dyDescent="0.15"/>
    <row r="42" spans="15:116" x14ac:dyDescent="0.15"/>
    <row r="43" spans="15:116" x14ac:dyDescent="0.15">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x14ac:dyDescent="0.15">
      <c r="DL44" s="253"/>
    </row>
    <row r="45" spans="15:116" x14ac:dyDescent="0.15"/>
    <row r="46" spans="15:116" x14ac:dyDescent="0.15">
      <c r="DA46" s="253"/>
      <c r="DB46" s="253"/>
      <c r="DC46" s="253"/>
      <c r="DD46" s="253"/>
      <c r="DE46" s="253"/>
      <c r="DF46" s="253"/>
      <c r="DG46" s="253"/>
      <c r="DH46" s="253"/>
      <c r="DI46" s="253"/>
      <c r="DJ46" s="253"/>
      <c r="DK46" s="253"/>
      <c r="DL46" s="253"/>
    </row>
    <row r="47" spans="15:116" x14ac:dyDescent="0.15"/>
    <row r="48" spans="15:116" x14ac:dyDescent="0.15"/>
    <row r="49" spans="104:116" x14ac:dyDescent="0.15"/>
    <row r="50" spans="104:116" x14ac:dyDescent="0.15">
      <c r="CZ50" s="253"/>
      <c r="DA50" s="253"/>
      <c r="DB50" s="253"/>
      <c r="DC50" s="253"/>
      <c r="DD50" s="253"/>
      <c r="DE50" s="253"/>
      <c r="DF50" s="253"/>
      <c r="DG50" s="253"/>
      <c r="DH50" s="253"/>
      <c r="DI50" s="253"/>
      <c r="DJ50" s="253"/>
      <c r="DK50" s="253"/>
      <c r="DL50" s="253"/>
    </row>
    <row r="51" spans="104:116" x14ac:dyDescent="0.15"/>
    <row r="52" spans="104:116" x14ac:dyDescent="0.15"/>
    <row r="53" spans="104:116" x14ac:dyDescent="0.15">
      <c r="DL53" s="253"/>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3"/>
      <c r="DD67" s="253"/>
      <c r="DE67" s="253"/>
      <c r="DF67" s="253"/>
      <c r="DG67" s="253"/>
      <c r="DH67" s="253"/>
      <c r="DI67" s="253"/>
      <c r="DJ67" s="253"/>
      <c r="DK67" s="253"/>
      <c r="DL67" s="253"/>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GtUBRzHFfrM+rINq5rhjigAjM3Hp3C6OClAUCerM5YR9nV3W0rQZ8Kdpp5wof485hgDC00Ny/VBw1qr2JNCGpQ==" saltValue="bgJ1xE0H+88Ty6f0IGXQW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67"/>
  <sheetViews>
    <sheetView showGridLines="0" view="pageBreakPreview" workbookViewId="0"/>
  </sheetViews>
  <sheetFormatPr defaultColWidth="0" defaultRowHeight="13.5" customHeight="1" zeroHeight="1" x14ac:dyDescent="0.15"/>
  <cols>
    <col min="1" max="36" width="2.5" style="255" customWidth="1"/>
    <col min="37" max="44" width="17" style="255" customWidth="1"/>
    <col min="45" max="45" width="6.125" style="261" customWidth="1"/>
    <col min="46" max="46" width="3" style="259" customWidth="1"/>
    <col min="47" max="47" width="19.125" style="255" hidden="1" customWidth="1"/>
    <col min="48" max="52" width="12.625" style="255" hidden="1" customWidth="1"/>
    <col min="53" max="16384" width="8.625" style="255" hidden="1"/>
  </cols>
  <sheetData>
    <row r="1" spans="1:46" x14ac:dyDescent="0.15">
      <c r="AS1" s="255"/>
      <c r="AT1" s="255"/>
    </row>
    <row r="2" spans="1:46" x14ac:dyDescent="0.15">
      <c r="AS2" s="255"/>
      <c r="AT2" s="255"/>
    </row>
    <row r="3" spans="1:46" x14ac:dyDescent="0.15">
      <c r="AS3" s="255"/>
      <c r="AT3" s="255"/>
    </row>
    <row r="4" spans="1:46" x14ac:dyDescent="0.15">
      <c r="AS4" s="255"/>
      <c r="AT4" s="255"/>
    </row>
    <row r="5" spans="1:46" ht="17.25" x14ac:dyDescent="0.15">
      <c r="A5" s="256" t="s">
        <v>499</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x14ac:dyDescent="0.15">
      <c r="A6" s="259"/>
      <c r="AK6" s="260" t="s">
        <v>500</v>
      </c>
      <c r="AL6" s="260"/>
      <c r="AM6" s="260"/>
      <c r="AN6" s="260"/>
    </row>
    <row r="7" spans="1:46" ht="13.5" customHeight="1" x14ac:dyDescent="0.15">
      <c r="A7" s="259"/>
      <c r="AK7" s="262"/>
      <c r="AL7" s="263"/>
      <c r="AM7" s="263"/>
      <c r="AN7" s="264"/>
      <c r="AO7" s="1105" t="s">
        <v>501</v>
      </c>
      <c r="AP7" s="265"/>
      <c r="AQ7" s="266" t="s">
        <v>502</v>
      </c>
      <c r="AR7" s="267"/>
    </row>
    <row r="8" spans="1:46" x14ac:dyDescent="0.15">
      <c r="A8" s="259"/>
      <c r="AK8" s="268"/>
      <c r="AL8" s="269"/>
      <c r="AM8" s="269"/>
      <c r="AN8" s="270"/>
      <c r="AO8" s="1106"/>
      <c r="AP8" s="271" t="s">
        <v>503</v>
      </c>
      <c r="AQ8" s="272" t="s">
        <v>504</v>
      </c>
      <c r="AR8" s="273" t="s">
        <v>505</v>
      </c>
    </row>
    <row r="9" spans="1:46" x14ac:dyDescent="0.15">
      <c r="A9" s="259"/>
      <c r="AK9" s="1117" t="s">
        <v>506</v>
      </c>
      <c r="AL9" s="1118"/>
      <c r="AM9" s="1118"/>
      <c r="AN9" s="1119"/>
      <c r="AO9" s="274">
        <v>2898283</v>
      </c>
      <c r="AP9" s="274">
        <v>97232</v>
      </c>
      <c r="AQ9" s="275">
        <v>105319</v>
      </c>
      <c r="AR9" s="276">
        <v>-7.7</v>
      </c>
    </row>
    <row r="10" spans="1:46" ht="13.5" customHeight="1" x14ac:dyDescent="0.15">
      <c r="A10" s="259"/>
      <c r="AK10" s="1117" t="s">
        <v>507</v>
      </c>
      <c r="AL10" s="1118"/>
      <c r="AM10" s="1118"/>
      <c r="AN10" s="1119"/>
      <c r="AO10" s="277">
        <v>391083</v>
      </c>
      <c r="AP10" s="277">
        <v>13120</v>
      </c>
      <c r="AQ10" s="278">
        <v>9860</v>
      </c>
      <c r="AR10" s="279">
        <v>33.1</v>
      </c>
    </row>
    <row r="11" spans="1:46" ht="13.5" customHeight="1" x14ac:dyDescent="0.15">
      <c r="A11" s="259"/>
      <c r="AK11" s="1117" t="s">
        <v>508</v>
      </c>
      <c r="AL11" s="1118"/>
      <c r="AM11" s="1118"/>
      <c r="AN11" s="1119"/>
      <c r="AO11" s="277" t="s">
        <v>509</v>
      </c>
      <c r="AP11" s="277" t="s">
        <v>509</v>
      </c>
      <c r="AQ11" s="278">
        <v>1656</v>
      </c>
      <c r="AR11" s="279" t="s">
        <v>509</v>
      </c>
    </row>
    <row r="12" spans="1:46" ht="13.5" customHeight="1" x14ac:dyDescent="0.15">
      <c r="A12" s="259"/>
      <c r="AK12" s="1117" t="s">
        <v>510</v>
      </c>
      <c r="AL12" s="1118"/>
      <c r="AM12" s="1118"/>
      <c r="AN12" s="1119"/>
      <c r="AO12" s="277" t="s">
        <v>509</v>
      </c>
      <c r="AP12" s="277" t="s">
        <v>509</v>
      </c>
      <c r="AQ12" s="278">
        <v>3</v>
      </c>
      <c r="AR12" s="279" t="s">
        <v>509</v>
      </c>
    </row>
    <row r="13" spans="1:46" ht="13.5" customHeight="1" x14ac:dyDescent="0.15">
      <c r="A13" s="259"/>
      <c r="AK13" s="1117" t="s">
        <v>511</v>
      </c>
      <c r="AL13" s="1118"/>
      <c r="AM13" s="1118"/>
      <c r="AN13" s="1119"/>
      <c r="AO13" s="277">
        <v>84280</v>
      </c>
      <c r="AP13" s="277">
        <v>2827</v>
      </c>
      <c r="AQ13" s="278">
        <v>4056</v>
      </c>
      <c r="AR13" s="279">
        <v>-30.3</v>
      </c>
    </row>
    <row r="14" spans="1:46" ht="13.5" customHeight="1" x14ac:dyDescent="0.15">
      <c r="A14" s="259"/>
      <c r="AK14" s="1117" t="s">
        <v>512</v>
      </c>
      <c r="AL14" s="1118"/>
      <c r="AM14" s="1118"/>
      <c r="AN14" s="1119"/>
      <c r="AO14" s="277">
        <v>175513</v>
      </c>
      <c r="AP14" s="277">
        <v>5888</v>
      </c>
      <c r="AQ14" s="278">
        <v>2339</v>
      </c>
      <c r="AR14" s="279">
        <v>151.69999999999999</v>
      </c>
    </row>
    <row r="15" spans="1:46" ht="13.5" customHeight="1" x14ac:dyDescent="0.15">
      <c r="A15" s="259"/>
      <c r="AK15" s="1120" t="s">
        <v>513</v>
      </c>
      <c r="AL15" s="1121"/>
      <c r="AM15" s="1121"/>
      <c r="AN15" s="1122"/>
      <c r="AO15" s="277">
        <v>-139464</v>
      </c>
      <c r="AP15" s="277">
        <v>-4679</v>
      </c>
      <c r="AQ15" s="278">
        <v>-7717</v>
      </c>
      <c r="AR15" s="279">
        <v>-39.4</v>
      </c>
    </row>
    <row r="16" spans="1:46" x14ac:dyDescent="0.15">
      <c r="A16" s="259"/>
      <c r="AK16" s="1120" t="s">
        <v>185</v>
      </c>
      <c r="AL16" s="1121"/>
      <c r="AM16" s="1121"/>
      <c r="AN16" s="1122"/>
      <c r="AO16" s="277">
        <v>3409695</v>
      </c>
      <c r="AP16" s="277">
        <v>114389</v>
      </c>
      <c r="AQ16" s="278">
        <v>115515</v>
      </c>
      <c r="AR16" s="279">
        <v>-1</v>
      </c>
    </row>
    <row r="17" spans="1:46" x14ac:dyDescent="0.15">
      <c r="A17" s="259"/>
    </row>
    <row r="18" spans="1:46" x14ac:dyDescent="0.15">
      <c r="A18" s="259"/>
      <c r="AQ18" s="280"/>
      <c r="AR18" s="280"/>
    </row>
    <row r="19" spans="1:46" x14ac:dyDescent="0.15">
      <c r="A19" s="259"/>
      <c r="AK19" s="255" t="s">
        <v>514</v>
      </c>
    </row>
    <row r="20" spans="1:46" x14ac:dyDescent="0.15">
      <c r="A20" s="259"/>
      <c r="AK20" s="281"/>
      <c r="AL20" s="282"/>
      <c r="AM20" s="282"/>
      <c r="AN20" s="283"/>
      <c r="AO20" s="284" t="s">
        <v>515</v>
      </c>
      <c r="AP20" s="285" t="s">
        <v>516</v>
      </c>
      <c r="AQ20" s="286" t="s">
        <v>517</v>
      </c>
      <c r="AR20" s="287"/>
    </row>
    <row r="21" spans="1:46" s="260" customFormat="1" x14ac:dyDescent="0.15">
      <c r="A21" s="288"/>
      <c r="AK21" s="1123" t="s">
        <v>518</v>
      </c>
      <c r="AL21" s="1124"/>
      <c r="AM21" s="1124"/>
      <c r="AN21" s="1125"/>
      <c r="AO21" s="289">
        <v>9.6999999999999993</v>
      </c>
      <c r="AP21" s="290">
        <v>10.69</v>
      </c>
      <c r="AQ21" s="291">
        <v>-0.99</v>
      </c>
      <c r="AS21" s="292"/>
      <c r="AT21" s="288"/>
    </row>
    <row r="22" spans="1:46" s="260" customFormat="1" x14ac:dyDescent="0.15">
      <c r="A22" s="288"/>
      <c r="AK22" s="1123" t="s">
        <v>519</v>
      </c>
      <c r="AL22" s="1124"/>
      <c r="AM22" s="1124"/>
      <c r="AN22" s="1125"/>
      <c r="AO22" s="293">
        <v>97</v>
      </c>
      <c r="AP22" s="294">
        <v>97.4</v>
      </c>
      <c r="AQ22" s="295">
        <v>-0.4</v>
      </c>
      <c r="AR22" s="280"/>
      <c r="AS22" s="292"/>
      <c r="AT22" s="288"/>
    </row>
    <row r="23" spans="1:46" s="260" customFormat="1" x14ac:dyDescent="0.15">
      <c r="A23" s="288"/>
      <c r="AP23" s="280"/>
      <c r="AQ23" s="280"/>
      <c r="AR23" s="280"/>
      <c r="AS23" s="292"/>
      <c r="AT23" s="288"/>
    </row>
    <row r="24" spans="1:46" s="260" customFormat="1" x14ac:dyDescent="0.15">
      <c r="A24" s="288"/>
      <c r="AP24" s="280"/>
      <c r="AQ24" s="280"/>
      <c r="AR24" s="280"/>
      <c r="AS24" s="292"/>
      <c r="AT24" s="288"/>
    </row>
    <row r="25" spans="1:46" s="260" customFormat="1" x14ac:dyDescent="0.15">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x14ac:dyDescent="0.15">
      <c r="A26" s="1116" t="s">
        <v>520</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x14ac:dyDescent="0.15">
      <c r="A27" s="300"/>
      <c r="AS27" s="255"/>
      <c r="AT27" s="255"/>
    </row>
    <row r="28" spans="1:46" ht="17.25" x14ac:dyDescent="0.15">
      <c r="A28" s="256" t="s">
        <v>521</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x14ac:dyDescent="0.15">
      <c r="A29" s="259"/>
      <c r="AK29" s="260" t="s">
        <v>522</v>
      </c>
      <c r="AL29" s="260"/>
      <c r="AM29" s="260"/>
      <c r="AN29" s="260"/>
      <c r="AS29" s="302"/>
    </row>
    <row r="30" spans="1:46" ht="13.5" customHeight="1" x14ac:dyDescent="0.15">
      <c r="A30" s="259"/>
      <c r="AK30" s="262"/>
      <c r="AL30" s="263"/>
      <c r="AM30" s="263"/>
      <c r="AN30" s="264"/>
      <c r="AO30" s="1105" t="s">
        <v>501</v>
      </c>
      <c r="AP30" s="265"/>
      <c r="AQ30" s="266" t="s">
        <v>502</v>
      </c>
      <c r="AR30" s="267"/>
    </row>
    <row r="31" spans="1:46" x14ac:dyDescent="0.15">
      <c r="A31" s="259"/>
      <c r="AK31" s="268"/>
      <c r="AL31" s="269"/>
      <c r="AM31" s="269"/>
      <c r="AN31" s="270"/>
      <c r="AO31" s="1106"/>
      <c r="AP31" s="271" t="s">
        <v>503</v>
      </c>
      <c r="AQ31" s="272" t="s">
        <v>504</v>
      </c>
      <c r="AR31" s="273" t="s">
        <v>505</v>
      </c>
    </row>
    <row r="32" spans="1:46" ht="27" customHeight="1" x14ac:dyDescent="0.15">
      <c r="A32" s="259"/>
      <c r="AK32" s="1107" t="s">
        <v>523</v>
      </c>
      <c r="AL32" s="1108"/>
      <c r="AM32" s="1108"/>
      <c r="AN32" s="1109"/>
      <c r="AO32" s="303">
        <v>2682362</v>
      </c>
      <c r="AP32" s="303">
        <v>89988</v>
      </c>
      <c r="AQ32" s="304">
        <v>74824</v>
      </c>
      <c r="AR32" s="305">
        <v>20.3</v>
      </c>
    </row>
    <row r="33" spans="1:46" ht="13.5" customHeight="1" x14ac:dyDescent="0.15">
      <c r="A33" s="259"/>
      <c r="AK33" s="1107" t="s">
        <v>524</v>
      </c>
      <c r="AL33" s="1108"/>
      <c r="AM33" s="1108"/>
      <c r="AN33" s="1109"/>
      <c r="AO33" s="303" t="s">
        <v>509</v>
      </c>
      <c r="AP33" s="303" t="s">
        <v>509</v>
      </c>
      <c r="AQ33" s="304" t="s">
        <v>509</v>
      </c>
      <c r="AR33" s="305" t="s">
        <v>509</v>
      </c>
    </row>
    <row r="34" spans="1:46" ht="27" customHeight="1" x14ac:dyDescent="0.15">
      <c r="A34" s="259"/>
      <c r="AK34" s="1107" t="s">
        <v>525</v>
      </c>
      <c r="AL34" s="1108"/>
      <c r="AM34" s="1108"/>
      <c r="AN34" s="1109"/>
      <c r="AO34" s="303" t="s">
        <v>509</v>
      </c>
      <c r="AP34" s="303" t="s">
        <v>509</v>
      </c>
      <c r="AQ34" s="304">
        <v>1</v>
      </c>
      <c r="AR34" s="305" t="s">
        <v>509</v>
      </c>
    </row>
    <row r="35" spans="1:46" ht="27" customHeight="1" x14ac:dyDescent="0.15">
      <c r="A35" s="259"/>
      <c r="AK35" s="1107" t="s">
        <v>526</v>
      </c>
      <c r="AL35" s="1108"/>
      <c r="AM35" s="1108"/>
      <c r="AN35" s="1109"/>
      <c r="AO35" s="303">
        <v>196413</v>
      </c>
      <c r="AP35" s="303">
        <v>6589</v>
      </c>
      <c r="AQ35" s="304">
        <v>17427</v>
      </c>
      <c r="AR35" s="305">
        <v>-62.2</v>
      </c>
    </row>
    <row r="36" spans="1:46" ht="27" customHeight="1" x14ac:dyDescent="0.15">
      <c r="A36" s="259"/>
      <c r="AK36" s="1107" t="s">
        <v>527</v>
      </c>
      <c r="AL36" s="1108"/>
      <c r="AM36" s="1108"/>
      <c r="AN36" s="1109"/>
      <c r="AO36" s="303" t="s">
        <v>509</v>
      </c>
      <c r="AP36" s="303" t="s">
        <v>509</v>
      </c>
      <c r="AQ36" s="304">
        <v>2447</v>
      </c>
      <c r="AR36" s="305" t="s">
        <v>509</v>
      </c>
    </row>
    <row r="37" spans="1:46" ht="13.5" customHeight="1" x14ac:dyDescent="0.15">
      <c r="A37" s="259"/>
      <c r="AK37" s="1107" t="s">
        <v>528</v>
      </c>
      <c r="AL37" s="1108"/>
      <c r="AM37" s="1108"/>
      <c r="AN37" s="1109"/>
      <c r="AO37" s="303">
        <v>117762</v>
      </c>
      <c r="AP37" s="303">
        <v>3951</v>
      </c>
      <c r="AQ37" s="304">
        <v>591</v>
      </c>
      <c r="AR37" s="305">
        <v>568.5</v>
      </c>
    </row>
    <row r="38" spans="1:46" ht="27" customHeight="1" x14ac:dyDescent="0.15">
      <c r="A38" s="259"/>
      <c r="AK38" s="1110" t="s">
        <v>529</v>
      </c>
      <c r="AL38" s="1111"/>
      <c r="AM38" s="1111"/>
      <c r="AN38" s="1112"/>
      <c r="AO38" s="306">
        <v>52</v>
      </c>
      <c r="AP38" s="306">
        <v>2</v>
      </c>
      <c r="AQ38" s="307">
        <v>2</v>
      </c>
      <c r="AR38" s="295">
        <v>0</v>
      </c>
      <c r="AS38" s="302"/>
    </row>
    <row r="39" spans="1:46" x14ac:dyDescent="0.15">
      <c r="A39" s="259"/>
      <c r="AK39" s="1110" t="s">
        <v>530</v>
      </c>
      <c r="AL39" s="1111"/>
      <c r="AM39" s="1111"/>
      <c r="AN39" s="1112"/>
      <c r="AO39" s="303">
        <v>-44516</v>
      </c>
      <c r="AP39" s="303">
        <v>-1493</v>
      </c>
      <c r="AQ39" s="304">
        <v>-3618</v>
      </c>
      <c r="AR39" s="305">
        <v>-58.7</v>
      </c>
      <c r="AS39" s="302"/>
    </row>
    <row r="40" spans="1:46" ht="27" customHeight="1" x14ac:dyDescent="0.15">
      <c r="A40" s="259"/>
      <c r="AK40" s="1107" t="s">
        <v>531</v>
      </c>
      <c r="AL40" s="1108"/>
      <c r="AM40" s="1108"/>
      <c r="AN40" s="1109"/>
      <c r="AO40" s="303">
        <v>-1964353</v>
      </c>
      <c r="AP40" s="303">
        <v>-65900</v>
      </c>
      <c r="AQ40" s="304">
        <v>-63812</v>
      </c>
      <c r="AR40" s="305">
        <v>3.3</v>
      </c>
      <c r="AS40" s="302"/>
    </row>
    <row r="41" spans="1:46" x14ac:dyDescent="0.15">
      <c r="A41" s="259"/>
      <c r="AK41" s="1113" t="s">
        <v>298</v>
      </c>
      <c r="AL41" s="1114"/>
      <c r="AM41" s="1114"/>
      <c r="AN41" s="1115"/>
      <c r="AO41" s="303">
        <v>987720</v>
      </c>
      <c r="AP41" s="303">
        <v>33136</v>
      </c>
      <c r="AQ41" s="304">
        <v>27863</v>
      </c>
      <c r="AR41" s="305">
        <v>18.899999999999999</v>
      </c>
      <c r="AS41" s="302"/>
    </row>
    <row r="42" spans="1:46" x14ac:dyDescent="0.15">
      <c r="A42" s="259"/>
      <c r="AK42" s="308" t="s">
        <v>532</v>
      </c>
      <c r="AQ42" s="280"/>
      <c r="AR42" s="280"/>
      <c r="AS42" s="302"/>
    </row>
    <row r="43" spans="1:46" x14ac:dyDescent="0.15">
      <c r="A43" s="259"/>
      <c r="AP43" s="309"/>
      <c r="AQ43" s="280"/>
      <c r="AS43" s="302"/>
    </row>
    <row r="44" spans="1:46" x14ac:dyDescent="0.15">
      <c r="A44" s="259"/>
      <c r="AQ44" s="280"/>
    </row>
    <row r="45" spans="1:46" x14ac:dyDescent="0.15">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x14ac:dyDescent="0.15">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15">
      <c r="A47" s="312" t="s">
        <v>533</v>
      </c>
    </row>
    <row r="48" spans="1:46" x14ac:dyDescent="0.15">
      <c r="A48" s="259"/>
      <c r="AK48" s="313" t="s">
        <v>534</v>
      </c>
      <c r="AL48" s="313"/>
      <c r="AM48" s="313"/>
      <c r="AN48" s="313"/>
      <c r="AO48" s="313"/>
      <c r="AP48" s="313"/>
      <c r="AQ48" s="314"/>
      <c r="AR48" s="313"/>
    </row>
    <row r="49" spans="1:44" ht="13.5" customHeight="1" x14ac:dyDescent="0.15">
      <c r="A49" s="259"/>
      <c r="AK49" s="315"/>
      <c r="AL49" s="316"/>
      <c r="AM49" s="1100" t="s">
        <v>501</v>
      </c>
      <c r="AN49" s="1102" t="s">
        <v>535</v>
      </c>
      <c r="AO49" s="1103"/>
      <c r="AP49" s="1103"/>
      <c r="AQ49" s="1103"/>
      <c r="AR49" s="1104"/>
    </row>
    <row r="50" spans="1:44" x14ac:dyDescent="0.15">
      <c r="A50" s="259"/>
      <c r="AK50" s="317"/>
      <c r="AL50" s="318"/>
      <c r="AM50" s="1101"/>
      <c r="AN50" s="319" t="s">
        <v>536</v>
      </c>
      <c r="AO50" s="320" t="s">
        <v>537</v>
      </c>
      <c r="AP50" s="321" t="s">
        <v>538</v>
      </c>
      <c r="AQ50" s="322" t="s">
        <v>539</v>
      </c>
      <c r="AR50" s="323" t="s">
        <v>540</v>
      </c>
    </row>
    <row r="51" spans="1:44" x14ac:dyDescent="0.15">
      <c r="A51" s="259"/>
      <c r="AK51" s="315" t="s">
        <v>541</v>
      </c>
      <c r="AL51" s="316"/>
      <c r="AM51" s="324">
        <v>4298196</v>
      </c>
      <c r="AN51" s="325">
        <v>136420</v>
      </c>
      <c r="AO51" s="326">
        <v>-2.6</v>
      </c>
      <c r="AP51" s="327">
        <v>85173</v>
      </c>
      <c r="AQ51" s="328">
        <v>-4.3</v>
      </c>
      <c r="AR51" s="329">
        <v>1.7</v>
      </c>
    </row>
    <row r="52" spans="1:44" x14ac:dyDescent="0.15">
      <c r="A52" s="259"/>
      <c r="AK52" s="330"/>
      <c r="AL52" s="331" t="s">
        <v>542</v>
      </c>
      <c r="AM52" s="332">
        <v>1151668</v>
      </c>
      <c r="AN52" s="333">
        <v>36553</v>
      </c>
      <c r="AO52" s="334">
        <v>-24.2</v>
      </c>
      <c r="AP52" s="335">
        <v>43913</v>
      </c>
      <c r="AQ52" s="336">
        <v>-3.4</v>
      </c>
      <c r="AR52" s="337">
        <v>-20.8</v>
      </c>
    </row>
    <row r="53" spans="1:44" x14ac:dyDescent="0.15">
      <c r="A53" s="259"/>
      <c r="AK53" s="315" t="s">
        <v>543</v>
      </c>
      <c r="AL53" s="316"/>
      <c r="AM53" s="324">
        <v>3478720</v>
      </c>
      <c r="AN53" s="325">
        <v>111928</v>
      </c>
      <c r="AO53" s="326">
        <v>-18</v>
      </c>
      <c r="AP53" s="327">
        <v>94081</v>
      </c>
      <c r="AQ53" s="328">
        <v>10.5</v>
      </c>
      <c r="AR53" s="329">
        <v>-28.5</v>
      </c>
    </row>
    <row r="54" spans="1:44" x14ac:dyDescent="0.15">
      <c r="A54" s="259"/>
      <c r="AK54" s="330"/>
      <c r="AL54" s="331" t="s">
        <v>542</v>
      </c>
      <c r="AM54" s="332">
        <v>921094</v>
      </c>
      <c r="AN54" s="333">
        <v>29636</v>
      </c>
      <c r="AO54" s="334">
        <v>-18.899999999999999</v>
      </c>
      <c r="AP54" s="335">
        <v>48949</v>
      </c>
      <c r="AQ54" s="336">
        <v>11.5</v>
      </c>
      <c r="AR54" s="337">
        <v>-30.4</v>
      </c>
    </row>
    <row r="55" spans="1:44" x14ac:dyDescent="0.15">
      <c r="A55" s="259"/>
      <c r="AK55" s="315" t="s">
        <v>544</v>
      </c>
      <c r="AL55" s="316"/>
      <c r="AM55" s="324">
        <v>3669270</v>
      </c>
      <c r="AN55" s="325">
        <v>119731</v>
      </c>
      <c r="AO55" s="326">
        <v>7</v>
      </c>
      <c r="AP55" s="327">
        <v>92632</v>
      </c>
      <c r="AQ55" s="328">
        <v>-1.5</v>
      </c>
      <c r="AR55" s="329">
        <v>8.5</v>
      </c>
    </row>
    <row r="56" spans="1:44" x14ac:dyDescent="0.15">
      <c r="A56" s="259"/>
      <c r="AK56" s="330"/>
      <c r="AL56" s="331" t="s">
        <v>542</v>
      </c>
      <c r="AM56" s="332">
        <v>1420768</v>
      </c>
      <c r="AN56" s="333">
        <v>46361</v>
      </c>
      <c r="AO56" s="334">
        <v>56.4</v>
      </c>
      <c r="AP56" s="335">
        <v>47978</v>
      </c>
      <c r="AQ56" s="336">
        <v>-2</v>
      </c>
      <c r="AR56" s="337">
        <v>58.4</v>
      </c>
    </row>
    <row r="57" spans="1:44" x14ac:dyDescent="0.15">
      <c r="A57" s="259"/>
      <c r="AK57" s="315" t="s">
        <v>545</v>
      </c>
      <c r="AL57" s="316"/>
      <c r="AM57" s="324">
        <v>4450140</v>
      </c>
      <c r="AN57" s="325">
        <v>147458</v>
      </c>
      <c r="AO57" s="326">
        <v>23.2</v>
      </c>
      <c r="AP57" s="327">
        <v>96469</v>
      </c>
      <c r="AQ57" s="328">
        <v>4.0999999999999996</v>
      </c>
      <c r="AR57" s="329">
        <v>19.100000000000001</v>
      </c>
    </row>
    <row r="58" spans="1:44" x14ac:dyDescent="0.15">
      <c r="A58" s="259"/>
      <c r="AK58" s="330"/>
      <c r="AL58" s="331" t="s">
        <v>542</v>
      </c>
      <c r="AM58" s="332">
        <v>1131533</v>
      </c>
      <c r="AN58" s="333">
        <v>37494</v>
      </c>
      <c r="AO58" s="334">
        <v>-19.100000000000001</v>
      </c>
      <c r="AP58" s="335">
        <v>49775</v>
      </c>
      <c r="AQ58" s="336">
        <v>3.7</v>
      </c>
      <c r="AR58" s="337">
        <v>-22.8</v>
      </c>
    </row>
    <row r="59" spans="1:44" x14ac:dyDescent="0.15">
      <c r="A59" s="259"/>
      <c r="AK59" s="315" t="s">
        <v>546</v>
      </c>
      <c r="AL59" s="316"/>
      <c r="AM59" s="324">
        <v>3388939</v>
      </c>
      <c r="AN59" s="325">
        <v>113692</v>
      </c>
      <c r="AO59" s="326">
        <v>-22.9</v>
      </c>
      <c r="AP59" s="327">
        <v>85743</v>
      </c>
      <c r="AQ59" s="328">
        <v>-11.1</v>
      </c>
      <c r="AR59" s="329">
        <v>-11.8</v>
      </c>
    </row>
    <row r="60" spans="1:44" x14ac:dyDescent="0.15">
      <c r="A60" s="259"/>
      <c r="AK60" s="330"/>
      <c r="AL60" s="331" t="s">
        <v>542</v>
      </c>
      <c r="AM60" s="332">
        <v>1083958</v>
      </c>
      <c r="AN60" s="333">
        <v>36365</v>
      </c>
      <c r="AO60" s="334">
        <v>-3</v>
      </c>
      <c r="AP60" s="335">
        <v>45231</v>
      </c>
      <c r="AQ60" s="336">
        <v>-9.1</v>
      </c>
      <c r="AR60" s="337">
        <v>6.1</v>
      </c>
    </row>
    <row r="61" spans="1:44" x14ac:dyDescent="0.15">
      <c r="A61" s="259"/>
      <c r="AK61" s="315" t="s">
        <v>547</v>
      </c>
      <c r="AL61" s="338"/>
      <c r="AM61" s="324">
        <v>3857053</v>
      </c>
      <c r="AN61" s="325">
        <v>125846</v>
      </c>
      <c r="AO61" s="326">
        <v>-2.7</v>
      </c>
      <c r="AP61" s="327">
        <v>90820</v>
      </c>
      <c r="AQ61" s="339">
        <v>-0.5</v>
      </c>
      <c r="AR61" s="329">
        <v>-2.2000000000000002</v>
      </c>
    </row>
    <row r="62" spans="1:44" x14ac:dyDescent="0.15">
      <c r="A62" s="259"/>
      <c r="AK62" s="330"/>
      <c r="AL62" s="331" t="s">
        <v>542</v>
      </c>
      <c r="AM62" s="332">
        <v>1141804</v>
      </c>
      <c r="AN62" s="333">
        <v>37282</v>
      </c>
      <c r="AO62" s="334">
        <v>-1.8</v>
      </c>
      <c r="AP62" s="335">
        <v>47169</v>
      </c>
      <c r="AQ62" s="336">
        <v>0.1</v>
      </c>
      <c r="AR62" s="337">
        <v>-1.9</v>
      </c>
    </row>
    <row r="63" spans="1:44" x14ac:dyDescent="0.15">
      <c r="A63" s="259"/>
    </row>
    <row r="64" spans="1:44" x14ac:dyDescent="0.15">
      <c r="A64" s="259"/>
    </row>
    <row r="65" spans="1:46" x14ac:dyDescent="0.15">
      <c r="A65" s="259"/>
    </row>
    <row r="66" spans="1:46" x14ac:dyDescent="0.15">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15">
      <c r="AS67" s="255"/>
      <c r="AT67" s="255"/>
    </row>
  </sheetData>
  <sheetProtection algorithmName="SHA-512" hashValue="vfMD0UQHBQuPizxYY+n1i6KvJVQVRox2aSkzTn1Bwe5TBiF6s06adxondBeHoHiJwfTNPugTK/PbuIULOb2mNg==" saltValue="y5S3DXvCMjPTEodFIojup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54" customWidth="1"/>
    <col min="126" max="16384" width="9" style="253" hidden="1"/>
  </cols>
  <sheetData>
    <row r="1" spans="2:125" ht="13.5" customHeight="1" x14ac:dyDescent="0.15">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x14ac:dyDescent="0.15">
      <c r="B2" s="253"/>
      <c r="DG2" s="253"/>
    </row>
    <row r="3" spans="2:125" x14ac:dyDescent="0.15">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x14ac:dyDescent="0.15"/>
    <row r="5" spans="2:125" x14ac:dyDescent="0.15"/>
    <row r="6" spans="2:125" x14ac:dyDescent="0.15"/>
    <row r="7" spans="2:125" x14ac:dyDescent="0.15"/>
    <row r="8" spans="2:125" x14ac:dyDescent="0.15"/>
    <row r="9" spans="2:125" x14ac:dyDescent="0.15">
      <c r="DU9" s="253"/>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3"/>
    </row>
    <row r="18" spans="125:125" x14ac:dyDescent="0.15"/>
    <row r="19" spans="125:125" x14ac:dyDescent="0.15"/>
    <row r="20" spans="125:125" x14ac:dyDescent="0.15">
      <c r="DU20" s="253"/>
    </row>
    <row r="21" spans="125:125" x14ac:dyDescent="0.15">
      <c r="DU21" s="253"/>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3"/>
    </row>
    <row r="29" spans="125:125" x14ac:dyDescent="0.15"/>
    <row r="30" spans="125:125" x14ac:dyDescent="0.15"/>
    <row r="31" spans="125:125" x14ac:dyDescent="0.15"/>
    <row r="32" spans="125:125" x14ac:dyDescent="0.15"/>
    <row r="33" spans="2:125" x14ac:dyDescent="0.15">
      <c r="B33" s="253"/>
      <c r="G33" s="253"/>
      <c r="I33" s="253"/>
    </row>
    <row r="34" spans="2:125" x14ac:dyDescent="0.15">
      <c r="C34" s="253"/>
      <c r="P34" s="253"/>
      <c r="DE34" s="253"/>
      <c r="DH34" s="253"/>
    </row>
    <row r="35" spans="2:125" x14ac:dyDescent="0.15">
      <c r="D35" s="253"/>
      <c r="E35" s="253"/>
      <c r="DG35" s="253"/>
      <c r="DJ35" s="253"/>
      <c r="DP35" s="253"/>
      <c r="DQ35" s="253"/>
      <c r="DR35" s="253"/>
      <c r="DS35" s="253"/>
      <c r="DT35" s="253"/>
      <c r="DU35" s="253"/>
    </row>
    <row r="36" spans="2:125" x14ac:dyDescent="0.15">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x14ac:dyDescent="0.15">
      <c r="DU37" s="253"/>
    </row>
    <row r="38" spans="2:125" x14ac:dyDescent="0.15">
      <c r="DT38" s="253"/>
      <c r="DU38" s="253"/>
    </row>
    <row r="39" spans="2:125" x14ac:dyDescent="0.15"/>
    <row r="40" spans="2:125" x14ac:dyDescent="0.15">
      <c r="DH40" s="253"/>
    </row>
    <row r="41" spans="2:125" x14ac:dyDescent="0.15">
      <c r="DE41" s="253"/>
    </row>
    <row r="42" spans="2:125" x14ac:dyDescent="0.15">
      <c r="DG42" s="253"/>
      <c r="DJ42" s="253"/>
    </row>
    <row r="43" spans="2:125" x14ac:dyDescent="0.15">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x14ac:dyDescent="0.15">
      <c r="DU44" s="253"/>
    </row>
    <row r="45" spans="2:125" x14ac:dyDescent="0.15"/>
    <row r="46" spans="2:125" x14ac:dyDescent="0.15"/>
    <row r="47" spans="2:125" x14ac:dyDescent="0.15"/>
    <row r="48" spans="2:125" x14ac:dyDescent="0.15">
      <c r="DT48" s="253"/>
      <c r="DU48" s="253"/>
    </row>
    <row r="49" spans="120:125" x14ac:dyDescent="0.15">
      <c r="DU49" s="253"/>
    </row>
    <row r="50" spans="120:125" x14ac:dyDescent="0.15">
      <c r="DU50" s="253"/>
    </row>
    <row r="51" spans="120:125" x14ac:dyDescent="0.15">
      <c r="DP51" s="253"/>
      <c r="DQ51" s="253"/>
      <c r="DR51" s="253"/>
      <c r="DS51" s="253"/>
      <c r="DT51" s="253"/>
      <c r="DU51" s="253"/>
    </row>
    <row r="52" spans="120:125" x14ac:dyDescent="0.15"/>
    <row r="53" spans="120:125" x14ac:dyDescent="0.15"/>
    <row r="54" spans="120:125" x14ac:dyDescent="0.15">
      <c r="DU54" s="253"/>
    </row>
    <row r="55" spans="120:125" x14ac:dyDescent="0.15"/>
    <row r="56" spans="120:125" x14ac:dyDescent="0.15"/>
    <row r="57" spans="120:125" x14ac:dyDescent="0.15"/>
    <row r="58" spans="120:125" x14ac:dyDescent="0.15">
      <c r="DU58" s="253"/>
    </row>
    <row r="59" spans="120:125" x14ac:dyDescent="0.15"/>
    <row r="60" spans="120:125" x14ac:dyDescent="0.15"/>
    <row r="61" spans="120:125" x14ac:dyDescent="0.15"/>
    <row r="62" spans="120:125" x14ac:dyDescent="0.15"/>
    <row r="63" spans="120:125" x14ac:dyDescent="0.15">
      <c r="DU63" s="253"/>
    </row>
    <row r="64" spans="120:125" x14ac:dyDescent="0.15">
      <c r="DT64" s="253"/>
      <c r="DU64" s="253"/>
    </row>
    <row r="65" spans="123:125" x14ac:dyDescent="0.15"/>
    <row r="66" spans="123:125" x14ac:dyDescent="0.15"/>
    <row r="67" spans="123:125" x14ac:dyDescent="0.15"/>
    <row r="68" spans="123:125" x14ac:dyDescent="0.15"/>
    <row r="69" spans="123:125" x14ac:dyDescent="0.15">
      <c r="DS69" s="253"/>
      <c r="DT69" s="253"/>
      <c r="DU69" s="253"/>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3"/>
    </row>
    <row r="83" spans="116:125" x14ac:dyDescent="0.15">
      <c r="DM83" s="253"/>
      <c r="DN83" s="253"/>
      <c r="DO83" s="253"/>
      <c r="DP83" s="253"/>
      <c r="DQ83" s="253"/>
      <c r="DR83" s="253"/>
      <c r="DS83" s="253"/>
      <c r="DT83" s="253"/>
      <c r="DU83" s="253"/>
    </row>
    <row r="84" spans="116:125" x14ac:dyDescent="0.15"/>
    <row r="85" spans="116:125" x14ac:dyDescent="0.15"/>
    <row r="86" spans="116:125" x14ac:dyDescent="0.15"/>
    <row r="87" spans="116:125" x14ac:dyDescent="0.15"/>
    <row r="88" spans="116:125" x14ac:dyDescent="0.15">
      <c r="DU88" s="253"/>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3"/>
      <c r="DT94" s="253"/>
      <c r="DU94" s="253"/>
    </row>
    <row r="95" spans="116:125" ht="13.5" customHeight="1" x14ac:dyDescent="0.15">
      <c r="DU95" s="253"/>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3"/>
    </row>
    <row r="102" spans="124:125" ht="13.5" customHeight="1" x14ac:dyDescent="0.15"/>
    <row r="103" spans="124:125" ht="13.5" customHeight="1" x14ac:dyDescent="0.15"/>
    <row r="104" spans="124:125" ht="13.5" customHeight="1" x14ac:dyDescent="0.15">
      <c r="DT104" s="253"/>
      <c r="DU104" s="253"/>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3" t="s">
        <v>549</v>
      </c>
    </row>
    <row r="121" spans="125:125" ht="13.5" hidden="1" customHeight="1" x14ac:dyDescent="0.15">
      <c r="DU121" s="253"/>
    </row>
  </sheetData>
  <sheetProtection algorithmName="SHA-512" hashValue="lM5LOKboVjYLJDbsoJIE2nw2MAmheTpWWoO/+9KUbF7VxiP21Aa2wtFY+7lkNzXSj6kq2Ykt0w126Nn4Kh0pfA==" saltValue="3wropmQ3vKN3GiDlmAH6i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54" customWidth="1"/>
    <col min="126" max="142" width="0" style="253" hidden="1" customWidth="1"/>
    <col min="143" max="16384" width="9" style="253" hidden="1"/>
  </cols>
  <sheetData>
    <row r="1" spans="1:125" ht="13.5" customHeight="1" x14ac:dyDescent="0.15">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x14ac:dyDescent="0.15">
      <c r="B2" s="253"/>
      <c r="T2" s="253"/>
    </row>
    <row r="3" spans="1:125" x14ac:dyDescent="0.15">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3"/>
      <c r="G33" s="253"/>
      <c r="I33" s="253"/>
    </row>
    <row r="34" spans="2:125" x14ac:dyDescent="0.15">
      <c r="C34" s="253"/>
      <c r="P34" s="253"/>
      <c r="R34" s="253"/>
      <c r="U34" s="253"/>
    </row>
    <row r="35" spans="2:125" x14ac:dyDescent="0.15">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x14ac:dyDescent="0.15">
      <c r="F36" s="253"/>
      <c r="H36" s="253"/>
      <c r="J36" s="253"/>
      <c r="K36" s="253"/>
      <c r="L36" s="253"/>
      <c r="M36" s="253"/>
      <c r="N36" s="253"/>
      <c r="O36" s="253"/>
      <c r="Q36" s="253"/>
      <c r="S36" s="253"/>
      <c r="V36" s="253"/>
    </row>
    <row r="37" spans="2:125" x14ac:dyDescent="0.15"/>
    <row r="38" spans="2:125" x14ac:dyDescent="0.15"/>
    <row r="39" spans="2:125" x14ac:dyDescent="0.15"/>
    <row r="40" spans="2:125" x14ac:dyDescent="0.15">
      <c r="U40" s="253"/>
    </row>
    <row r="41" spans="2:125" x14ac:dyDescent="0.15">
      <c r="R41" s="253"/>
    </row>
    <row r="42" spans="2:125" x14ac:dyDescent="0.15">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x14ac:dyDescent="0.15">
      <c r="Q43" s="253"/>
      <c r="S43" s="253"/>
      <c r="V43" s="253"/>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4" t="s">
        <v>550</v>
      </c>
    </row>
  </sheetData>
  <sheetProtection algorithmName="SHA-512" hashValue="VpT3O+ZFI9GitVhQwESyTe2bgVbobBtXA0vSg7Mp/8TlcfRyaITua+CuYI/cbOnA57MpbYKxQs2uRip0mZ5tCQ==" saltValue="y0CQ4XDXMClu/soEQca61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551</v>
      </c>
      <c r="G46" s="8" t="s">
        <v>552</v>
      </c>
      <c r="H46" s="8" t="s">
        <v>553</v>
      </c>
      <c r="I46" s="8" t="s">
        <v>554</v>
      </c>
      <c r="J46" s="9" t="s">
        <v>555</v>
      </c>
    </row>
    <row r="47" spans="2:10" ht="57.75" customHeight="1" x14ac:dyDescent="0.15">
      <c r="B47" s="10"/>
      <c r="C47" s="1126" t="s">
        <v>3</v>
      </c>
      <c r="D47" s="1126"/>
      <c r="E47" s="1127"/>
      <c r="F47" s="11">
        <v>23.24</v>
      </c>
      <c r="G47" s="12">
        <v>23.17</v>
      </c>
      <c r="H47" s="12">
        <v>22.65</v>
      </c>
      <c r="I47" s="12">
        <v>24.7</v>
      </c>
      <c r="J47" s="13">
        <v>25.31</v>
      </c>
    </row>
    <row r="48" spans="2:10" ht="57.75" customHeight="1" x14ac:dyDescent="0.15">
      <c r="B48" s="14"/>
      <c r="C48" s="1128" t="s">
        <v>4</v>
      </c>
      <c r="D48" s="1128"/>
      <c r="E48" s="1129"/>
      <c r="F48" s="15">
        <v>4.5199999999999996</v>
      </c>
      <c r="G48" s="16">
        <v>2.67</v>
      </c>
      <c r="H48" s="16">
        <v>3.83</v>
      </c>
      <c r="I48" s="16">
        <v>5.83</v>
      </c>
      <c r="J48" s="17">
        <v>7.92</v>
      </c>
    </row>
    <row r="49" spans="2:10" ht="57.75" customHeight="1" thickBot="1" x14ac:dyDescent="0.2">
      <c r="B49" s="18"/>
      <c r="C49" s="1130" t="s">
        <v>5</v>
      </c>
      <c r="D49" s="1130"/>
      <c r="E49" s="1131"/>
      <c r="F49" s="19" t="s">
        <v>556</v>
      </c>
      <c r="G49" s="20" t="s">
        <v>557</v>
      </c>
      <c r="H49" s="20">
        <v>1.25</v>
      </c>
      <c r="I49" s="20">
        <v>4.72</v>
      </c>
      <c r="J49" s="21">
        <v>1.99</v>
      </c>
    </row>
    <row r="50" spans="2:10" x14ac:dyDescent="0.15"/>
  </sheetData>
  <sheetProtection algorithmName="SHA-512" hashValue="lPxS+8Ik+POv5Ih6gpIIRhzeHocQzju9mHluEoVCo4KwLXQcCyGa8yKiZeJLixjznDAEhlHu9shm8BMEzx1TdA==" saltValue="n6PAioN11iPYkNtsGvINO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林 ことみ</cp:lastModifiedBy>
  <cp:lastPrinted>2024-03-27T23:48:33Z</cp:lastPrinted>
  <dcterms:created xsi:type="dcterms:W3CDTF">2024-02-05T03:58:44Z</dcterms:created>
  <dcterms:modified xsi:type="dcterms:W3CDTF">2024-03-29T07:25:15Z</dcterms:modified>
  <cp:category/>
</cp:coreProperties>
</file>