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i-cxpf01\profiles$\Redirect\1283\Desktop\"/>
    </mc:Choice>
  </mc:AlternateContent>
  <xr:revisionPtr revIDLastSave="0" documentId="8_{25FCE8E0-8C5D-44CE-9648-613E919F1C17}" xr6:coauthVersionLast="46" xr6:coauthVersionMax="46" xr10:uidLastSave="{00000000-0000-0000-0000-000000000000}"/>
  <bookViews>
    <workbookView xWindow="-120" yWindow="-120" windowWidth="25950" windowHeight="1353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E34" i="10"/>
  <c r="BE35" i="10" s="1"/>
  <c r="BW34" i="10" s="1"/>
  <c r="BW35" i="10" l="1"/>
  <c r="BW36" i="10" s="1"/>
  <c r="BW37" i="10" s="1"/>
  <c r="BW38" i="10" s="1"/>
  <c r="BW39" i="10" s="1"/>
  <c r="BW40" i="10" s="1"/>
  <c r="BW41" i="10" s="1"/>
  <c r="CO34" i="10"/>
  <c r="CO35" i="10" s="1"/>
  <c r="CO36" i="10" s="1"/>
</calcChain>
</file>

<file path=xl/sharedStrings.xml><?xml version="1.0" encoding="utf-8"?>
<sst xmlns="http://schemas.openxmlformats.org/spreadsheetml/2006/main" count="1079" uniqueCount="568">
  <si>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</si>
  <si>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</si>
  <si>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</si>
  <si>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</si>
  <si>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</si>
  <si>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</si>
  <si>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</si>
  <si>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</si>
  <si>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</si>
  <si>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</si>
  <si>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</si>
  <si>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</si>
  <si>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</si>
  <si>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</si>
  <si>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</si>
  <si>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</si>
  <si>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</si>
  <si>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</si>
  <si>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</si>
  <si>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</si>
  <si>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</si>
  <si>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</si>
  <si>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</si>
  <si>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</si>
  <si>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</si>
  <si>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</si>
  <si>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</si>
  <si>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</si>
  <si>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</si>
  <si>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</si>
  <si>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</si>
  <si>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</si>
  <si>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</si>
  <si>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</si>
  <si>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</si>
  <si>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</si>
  <si>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</si>
  <si>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</si>
  <si>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</si>
  <si>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</si>
  <si>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</si>
  <si>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</si>
  <si>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</si>
  <si>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</si>
  <si>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</si>
  <si>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</si>
  <si>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</si>
  <si>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</si>
  <si>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</si>
  <si>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</si>
  <si>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</si>
  <si>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</si>
  <si>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</si>
  <si>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</si>
  <si>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</si>
  <si>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</si>
  <si>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</si>
  <si>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</si>
  <si>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</si>
  <si>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</si>
  <si>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</si>
  <si>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</si>
  <si>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</si>
  <si>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</si>
  <si>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</si>
  <si>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</si>
  <si>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</si>
  <si>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</si>
  <si>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</si>
  <si>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</si>
  <si>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</si>
  <si>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</si>
  <si>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</si>
  <si>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</si>
  <si>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</si>
  <si>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</si>
  <si>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</si>
  <si>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</si>
  <si>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</si>
  <si>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</si>
  <si>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</si>
  <si>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</si>
  <si>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</si>
  <si>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</si>
  <si>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</si>
  <si>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</si>
  <si>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</si>
  <si>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</si>
  <si>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</si>
  <si>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</si>
  <si>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</si>
  <si>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</si>
  <si>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</si>
  <si>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</si>
  <si>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志布志市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</si>
  <si>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</si>
  <si>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</si>
  <si>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</si>
  <si>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</si>
  <si>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</si>
  <si>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</si>
  <si>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</si>
  <si>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</si>
  <si>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</si>
  <si>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</si>
  <si>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</si>
  <si>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</si>
  <si>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</si>
  <si>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</si>
  <si>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</si>
  <si>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</si>
  <si>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</si>
  <si>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</si>
  <si>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</si>
  <si>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</si>
  <si>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</si>
  <si>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</si>
  <si>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</si>
  <si>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</si>
  <si>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</si>
  <si>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</si>
  <si>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</si>
  <si>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</si>
  <si>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</si>
  <si>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</si>
  <si>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</si>
  <si>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</si>
  <si>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</si>
  <si>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</si>
  <si>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</si>
  <si>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</si>
  <si>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</si>
  <si>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</si>
  <si>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</si>
  <si>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</si>
  <si>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</si>
  <si>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</si>
  <si>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</si>
  <si>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</si>
  <si>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</si>
  <si>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</si>
  <si>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</si>
  <si>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6"/>
  </si>
  <si>
    <t>うち日本人(％)</t>
    <phoneticPr fontId="5"/>
  </si>
  <si>
    <t>-2.3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</si>
  <si>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</si>
  <si>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</si>
  <si>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</si>
  <si>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</si>
  <si>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</si>
  <si>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</si>
  <si>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</si>
  <si>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</si>
  <si>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</si>
  <si>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</si>
  <si>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</si>
  <si>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</si>
  <si>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</si>
  <si>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</si>
  <si>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</si>
  <si>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</si>
  <si>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</si>
  <si>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</si>
  <si>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</si>
  <si>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</si>
  <si>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</si>
  <si>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</si>
  <si>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</si>
  <si>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</si>
  <si>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</si>
  <si>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</si>
  <si>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</si>
  <si>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</si>
  <si>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</si>
  <si>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</si>
  <si>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</si>
  <si>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</si>
  <si>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</si>
  <si>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</si>
  <si>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</si>
  <si>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</si>
  <si>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</si>
  <si>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</si>
  <si>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</si>
  <si>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</si>
  <si>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</si>
  <si>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</si>
  <si>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</si>
  <si>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</si>
  <si>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</si>
  <si>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</si>
  <si>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</si>
  <si>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</si>
  <si>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</si>
  <si>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</si>
  <si>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</si>
  <si>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</si>
  <si>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</si>
  <si>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</si>
  <si>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</si>
  <si>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</si>
  <si>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</si>
  <si>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</si>
  <si>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鹿児島県志布志市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</si>
  <si>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</si>
  <si>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</si>
  <si>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</si>
  <si>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</si>
  <si>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</si>
  <si>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</si>
  <si>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</si>
  <si>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</si>
  <si>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</si>
  <si>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</si>
  <si>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</si>
  <si>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</si>
  <si>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</si>
  <si>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</si>
  <si>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</si>
  <si>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</si>
  <si>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</si>
  <si>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</si>
  <si>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</si>
  <si>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</si>
  <si>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</si>
  <si>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</si>
  <si>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</si>
  <si>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</si>
  <si>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</si>
  <si>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</si>
  <si>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</si>
  <si>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</si>
  <si>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</si>
  <si>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</si>
  <si>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</si>
  <si>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</si>
  <si>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</si>
  <si>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</si>
  <si>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</si>
  <si>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</si>
  <si>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</si>
  <si>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</si>
  <si>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</si>
  <si>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</si>
  <si>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</si>
  <si>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</si>
  <si>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</si>
  <si>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</si>
  <si>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</si>
  <si>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</si>
  <si>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</si>
  <si>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</si>
  <si>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</si>
  <si>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</si>
  <si>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</si>
  <si>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</si>
  <si>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</si>
  <si>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</si>
  <si>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</si>
  <si>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</si>
  <si>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</si>
  <si>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</si>
  <si>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</si>
  <si>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</si>
  <si>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</si>
  <si>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</si>
  <si>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</si>
  <si>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</si>
  <si>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</si>
  <si>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</si>
  <si>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</si>
  <si>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</si>
  <si>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</si>
  <si>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</si>
  <si>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</si>
  <si>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</si>
  <si>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</si>
  <si>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</si>
  <si>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</si>
  <si>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</si>
  <si>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</si>
  <si>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</si>
  <si>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</si>
  <si>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</si>
  <si>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</si>
  <si>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</si>
  <si>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</si>
  <si>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</si>
  <si>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</si>
  <si>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</si>
  <si>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</si>
  <si>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</si>
  <si>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</si>
  <si>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</si>
  <si>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</si>
  <si>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</si>
  <si>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</si>
  <si>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</si>
  <si>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</si>
  <si>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</si>
  <si>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</si>
  <si>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</si>
  <si>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</si>
  <si>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</si>
  <si>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</si>
  <si>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</si>
  <si>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</si>
  <si>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</si>
  <si>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</si>
  <si>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</si>
  <si>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</si>
  <si>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</si>
  <si>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</si>
  <si>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</si>
  <si>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</si>
  <si>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</si>
  <si>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</si>
  <si>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</si>
  <si>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</si>
  <si>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</si>
  <si>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</si>
  <si>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</si>
  <si>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</si>
  <si>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観光施設</t>
    <phoneticPr fontId="5"/>
  </si>
  <si>
    <t>加入世帯数(世帯)</t>
  </si>
  <si>
    <t>　繰出金</t>
    <phoneticPr fontId="5"/>
  </si>
  <si>
    <t>　うち減収補塡債(特例分)</t>
    <rPh sb="4" eb="5">
      <t>シュウ</t>
    </rPh>
    <rPh sb="9" eb="10">
      <t>トク</t>
    </rPh>
    <rPh sb="10" eb="11">
      <t>レイ</t>
    </rPh>
    <rPh sb="11" eb="12">
      <t>ブン</t>
    </rPh>
    <phoneticPr fontId="17"/>
  </si>
  <si>
    <t>簡易水道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</si>
  <si>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</si>
  <si>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</si>
  <si>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</si>
  <si>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</si>
  <si>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</si>
  <si>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</si>
  <si>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</si>
  <si>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</si>
  <si>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</si>
  <si>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</si>
  <si>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</si>
  <si>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</si>
  <si>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</si>
  <si>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</si>
  <si>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</si>
  <si>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</si>
  <si>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</si>
  <si>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</si>
  <si>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</si>
  <si>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</si>
  <si>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</si>
  <si>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</si>
  <si>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</si>
  <si>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</si>
  <si>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</si>
  <si>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</si>
  <si>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鹿児島県志布志市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</si>
  <si>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</si>
  <si>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</si>
  <si>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</si>
  <si>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</si>
  <si>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</si>
  <si>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</si>
  <si>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</si>
  <si>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</si>
  <si>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</si>
  <si>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</si>
  <si>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</si>
  <si>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</si>
  <si>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</si>
  <si>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</si>
  <si>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</si>
  <si>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</si>
  <si>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</si>
  <si>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</si>
  <si>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</si>
  <si>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</si>
  <si>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</si>
  <si>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</si>
  <si>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</si>
  <si>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</si>
  <si>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</si>
  <si>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</si>
  <si>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</si>
  <si>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</si>
  <si>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</si>
  <si>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</si>
  <si>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</si>
  <si>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</si>
  <si>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</si>
  <si>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</si>
  <si>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</si>
  <si>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</si>
  <si>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</si>
  <si>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</si>
  <si>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農業集落排水事業会計</t>
    <phoneticPr fontId="5"/>
  </si>
  <si>
    <t>国民宿舎特別会計</t>
    <phoneticPr fontId="5"/>
  </si>
  <si>
    <t>法非適用企業</t>
    <phoneticPr fontId="5"/>
  </si>
  <si>
    <t>工業団地整備事業特別会計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</si>
  <si>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</si>
  <si>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</si>
  <si>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</si>
  <si>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</si>
  <si>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</si>
  <si>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</si>
  <si>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</si>
  <si>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</si>
  <si>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</si>
  <si>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</si>
  <si>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</si>
  <si>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</si>
  <si>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</si>
  <si>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</si>
  <si>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</si>
  <si>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</si>
  <si>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</si>
  <si>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</si>
  <si>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</si>
  <si>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</si>
  <si>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</si>
  <si>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</si>
  <si>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</si>
  <si>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</si>
  <si>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</si>
  <si>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</si>
  <si>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</si>
  <si>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</si>
  <si>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</si>
  <si>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</si>
  <si>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</si>
  <si>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</si>
  <si>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</si>
  <si>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</si>
  <si>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</si>
  <si>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</si>
  <si>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</si>
  <si>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</si>
  <si>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</si>
  <si>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</si>
  <si>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</si>
  <si>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</si>
  <si>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</si>
  <si>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</si>
  <si>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</si>
  <si>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</si>
  <si>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</si>
  <si>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</si>
  <si>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</si>
  <si>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</si>
  <si>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</si>
  <si>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</si>
  <si>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</si>
  <si>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</si>
  <si>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</si>
  <si>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</si>
  <si>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</si>
  <si>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</si>
  <si>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</si>
  <si>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</si>
  <si>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</si>
  <si>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</si>
  <si>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</si>
  <si>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</si>
  <si>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</si>
  <si>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</si>
  <si>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</si>
  <si>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</si>
  <si>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</si>
  <si>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</si>
  <si>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</si>
  <si>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</si>
  <si>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</si>
  <si>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</si>
  <si>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</si>
  <si>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</si>
  <si>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</si>
  <si>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</si>
  <si>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</si>
  <si>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</si>
  <si>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</si>
  <si>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</si>
  <si>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</si>
  <si>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</si>
  <si>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</si>
  <si>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</si>
  <si>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</si>
  <si>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</si>
  <si>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</si>
  <si>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</si>
  <si>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</si>
  <si>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</si>
  <si>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</si>
  <si>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</si>
  <si>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</si>
  <si>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</si>
  <si>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</si>
  <si>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</si>
  <si>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</si>
  <si>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</si>
  <si>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</si>
  <si>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</si>
  <si>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</si>
  <si>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</si>
  <si>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</si>
  <si>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</si>
  <si>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</si>
  <si>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</si>
  <si>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</si>
  <si>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</si>
  <si>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</si>
  <si>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</si>
  <si>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</si>
  <si>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</si>
  <si>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</si>
  <si>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</si>
  <si>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</si>
  <si>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</si>
  <si>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</si>
  <si>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</si>
  <si>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</si>
  <si>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</si>
  <si>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</si>
  <si>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</si>
  <si>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</si>
  <si>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</si>
  <si>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</si>
  <si>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</si>
  <si>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</si>
  <si>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</si>
  <si>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</si>
  <si>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</si>
  <si>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</si>
  <si>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</si>
  <si>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</si>
  <si>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2.35</t>
  </si>
  <si>
    <t>▲ 0.93</t>
  </si>
  <si>
    <t>水道事業会計</t>
  </si>
  <si>
    <t>一般会計</t>
  </si>
  <si>
    <t>介護保険特別会計</t>
  </si>
  <si>
    <t>国民健康保険特別会計</t>
  </si>
  <si>
    <t>農業集落排水事業会計</t>
  </si>
  <si>
    <t>後期高齢者医療特別会計</t>
  </si>
  <si>
    <t>国民宿舎特別会計</t>
  </si>
  <si>
    <t>工業団地整備事業特別会計</t>
  </si>
  <si>
    <t>その他会計（赤字）</t>
  </si>
  <si>
    <t>その他会計（黒字）</t>
  </si>
  <si>
    <t>R01</t>
    <phoneticPr fontId="5"/>
  </si>
  <si>
    <t>R02</t>
    <phoneticPr fontId="5"/>
  </si>
  <si>
    <t>R03</t>
    <phoneticPr fontId="5"/>
  </si>
  <si>
    <t>R04</t>
    <phoneticPr fontId="5"/>
  </si>
  <si>
    <t>R05</t>
    <phoneticPr fontId="5"/>
  </si>
  <si>
    <t>-</t>
    <phoneticPr fontId="2"/>
  </si>
  <si>
    <t>志布志市土地開発公社</t>
    <rPh sb="0" eb="4">
      <t>シブシシ</t>
    </rPh>
    <rPh sb="4" eb="8">
      <t>トチカイハツ</t>
    </rPh>
    <rPh sb="8" eb="10">
      <t>コウシャ</t>
    </rPh>
    <phoneticPr fontId="10"/>
  </si>
  <si>
    <t>-</t>
    <phoneticPr fontId="10"/>
  </si>
  <si>
    <t>志布志市農業公社</t>
    <rPh sb="0" eb="3">
      <t>シブシ</t>
    </rPh>
    <rPh sb="3" eb="4">
      <t>シ</t>
    </rPh>
    <rPh sb="4" eb="8">
      <t>ノウギョウコウシャ</t>
    </rPh>
    <phoneticPr fontId="10"/>
  </si>
  <si>
    <t>志布志市まちづくり公社</t>
    <rPh sb="0" eb="3">
      <t>シブシ</t>
    </rPh>
    <rPh sb="3" eb="4">
      <t>シ</t>
    </rPh>
    <rPh sb="9" eb="11">
      <t>コウシャ</t>
    </rPh>
    <phoneticPr fontId="10"/>
  </si>
  <si>
    <t>鹿児島県後期高齢者医療広域連合（一般会計）</t>
    <rPh sb="0" eb="4">
      <t>カゴシマケン</t>
    </rPh>
    <rPh sb="4" eb="11">
      <t>コウキコウレイシャイリョウ</t>
    </rPh>
    <rPh sb="11" eb="13">
      <t>コウイキ</t>
    </rPh>
    <rPh sb="13" eb="15">
      <t>レンゴウ</t>
    </rPh>
    <rPh sb="16" eb="18">
      <t>イッパン</t>
    </rPh>
    <rPh sb="18" eb="20">
      <t>カイケイ</t>
    </rPh>
    <phoneticPr fontId="2"/>
  </si>
  <si>
    <t>鹿児島県後期高齢者医療広域連合（特別会計）</t>
    <rPh sb="0" eb="4">
      <t>カゴシマケン</t>
    </rPh>
    <rPh sb="4" eb="11">
      <t>コウキコウレイシャイリョウ</t>
    </rPh>
    <rPh sb="11" eb="13">
      <t>コウイキ</t>
    </rPh>
    <rPh sb="13" eb="15">
      <t>レンゴウ</t>
    </rPh>
    <rPh sb="16" eb="18">
      <t>トクベツ</t>
    </rPh>
    <rPh sb="18" eb="20">
      <t>カイケイ</t>
    </rPh>
    <phoneticPr fontId="2"/>
  </si>
  <si>
    <t>ふるさと志基金</t>
    <rPh sb="4" eb="7">
      <t>ココロザシキキン</t>
    </rPh>
    <phoneticPr fontId="5"/>
  </si>
  <si>
    <t>施設整備事業基金</t>
    <rPh sb="0" eb="6">
      <t>シセツセイビジギョウ</t>
    </rPh>
    <rPh sb="6" eb="8">
      <t>キキン</t>
    </rPh>
    <phoneticPr fontId="5"/>
  </si>
  <si>
    <t>地域づくり推進基金</t>
    <rPh sb="0" eb="2">
      <t>チイキ</t>
    </rPh>
    <rPh sb="5" eb="7">
      <t>スイシン</t>
    </rPh>
    <rPh sb="7" eb="9">
      <t>キキン</t>
    </rPh>
    <phoneticPr fontId="5"/>
  </si>
  <si>
    <t>地域福祉基金</t>
    <rPh sb="0" eb="4">
      <t>チイキフクシ</t>
    </rPh>
    <rPh sb="4" eb="6">
      <t>キキン</t>
    </rPh>
    <phoneticPr fontId="5"/>
  </si>
  <si>
    <t>庁舎整備事業基金</t>
    <rPh sb="0" eb="2">
      <t>チョウシャ</t>
    </rPh>
    <rPh sb="2" eb="4">
      <t>セイビ</t>
    </rPh>
    <rPh sb="4" eb="6">
      <t>ジギョウ</t>
    </rPh>
    <rPh sb="6" eb="8">
      <t>キキン</t>
    </rPh>
    <phoneticPr fontId="5"/>
  </si>
  <si>
    <t>鹿児島県市町村総合事務組合</t>
    <rPh sb="0" eb="4">
      <t>カゴシマケン</t>
    </rPh>
    <rPh sb="4" eb="7">
      <t>シチョウソン</t>
    </rPh>
    <rPh sb="7" eb="9">
      <t>ソウゴウ</t>
    </rPh>
    <rPh sb="9" eb="11">
      <t>ジム</t>
    </rPh>
    <rPh sb="11" eb="13">
      <t>クミアイ</t>
    </rPh>
    <phoneticPr fontId="2"/>
  </si>
  <si>
    <t>曽於北部衛生処理組合</t>
    <rPh sb="0" eb="2">
      <t>ソオ</t>
    </rPh>
    <rPh sb="2" eb="4">
      <t>ホクブ</t>
    </rPh>
    <rPh sb="4" eb="6">
      <t>エイセイ</t>
    </rPh>
    <rPh sb="6" eb="8">
      <t>ショリ</t>
    </rPh>
    <rPh sb="8" eb="10">
      <t>クミアイ</t>
    </rPh>
    <phoneticPr fontId="2"/>
  </si>
  <si>
    <t>大隅曽於地区消防組合</t>
    <rPh sb="0" eb="2">
      <t>オオスミ</t>
    </rPh>
    <rPh sb="2" eb="4">
      <t>ソオ</t>
    </rPh>
    <rPh sb="4" eb="6">
      <t>チク</t>
    </rPh>
    <rPh sb="6" eb="8">
      <t>ショウボウ</t>
    </rPh>
    <rPh sb="8" eb="10">
      <t>クミアイ</t>
    </rPh>
    <phoneticPr fontId="2"/>
  </si>
  <si>
    <t>曽於南部厚生事務組合</t>
    <rPh sb="0" eb="2">
      <t>ソオ</t>
    </rPh>
    <rPh sb="2" eb="4">
      <t>ナンブ</t>
    </rPh>
    <rPh sb="4" eb="6">
      <t>コウセイ</t>
    </rPh>
    <rPh sb="6" eb="8">
      <t>ジム</t>
    </rPh>
    <rPh sb="8" eb="10">
      <t>クミアイ</t>
    </rPh>
    <phoneticPr fontId="2"/>
  </si>
  <si>
    <t>曽於地区介護保険組合</t>
    <rPh sb="0" eb="2">
      <t>ソオ</t>
    </rPh>
    <rPh sb="2" eb="4">
      <t>チク</t>
    </rPh>
    <rPh sb="4" eb="6">
      <t>カイゴ</t>
    </rPh>
    <rPh sb="6" eb="8">
      <t>ホケン</t>
    </rPh>
    <rPh sb="8" eb="10">
      <t>クミアイ</t>
    </rPh>
    <phoneticPr fontId="2"/>
  </si>
  <si>
    <t>曽於地域公設地方卸売市場管理組合</t>
    <rPh sb="0" eb="2">
      <t>ソオ</t>
    </rPh>
    <rPh sb="2" eb="4">
      <t>チイキ</t>
    </rPh>
    <rPh sb="4" eb="6">
      <t>コウセツ</t>
    </rPh>
    <rPh sb="6" eb="8">
      <t>チホウ</t>
    </rPh>
    <rPh sb="8" eb="10">
      <t>オロシウリ</t>
    </rPh>
    <rPh sb="10" eb="12">
      <t>イチバ</t>
    </rPh>
    <rPh sb="12" eb="14">
      <t>カンリ</t>
    </rPh>
    <rPh sb="14" eb="16">
      <t>クミアイ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</si>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</sst>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1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5711-4458-9311-9B808CB6143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111928</c:v>
                </c:pt>
                <c:pt idx="1">
                  <c:v>119731</c:v>
                </c:pt>
                <c:pt idx="2">
                  <c:v>147458</c:v>
                </c:pt>
                <c:pt idx="3">
                  <c:v>113692</c:v>
                </c:pt>
                <c:pt idx="4">
                  <c:v>142009</c:v>
                </c:pt>
              </c:numCache>
            </c:numRef>
          </c:val>
          <c:smooth val="0"/>
          <c:extLst>
            <c:ext xmlns:c16="http://schemas.microsoft.com/office/drawing/2014/chart" uri="{C3380CC4-5D6E-409C-BE32-E72D297353CC}">
              <c16:uniqueId val="{00000001-5711-4458-9311-9B808CB6143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2.67</c:v>
                </c:pt>
                <c:pt idx="1">
                  <c:v>3.83</c:v>
                </c:pt>
                <c:pt idx="2">
                  <c:v>5.83</c:v>
                </c:pt>
                <c:pt idx="3">
                  <c:v>7.92</c:v>
                </c:pt>
                <c:pt idx="4">
                  <c:v>6.86</c:v>
                </c:pt>
              </c:numCache>
            </c:numRef>
          </c:val>
          <c:extLst>
            <c:ext xmlns:c16="http://schemas.microsoft.com/office/drawing/2014/chart" uri="{C3380CC4-5D6E-409C-BE32-E72D297353CC}">
              <c16:uniqueId val="{00000000-1A09-4C5A-A69E-E976C2B8A88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23.17</c:v>
                </c:pt>
                <c:pt idx="1">
                  <c:v>22.65</c:v>
                </c:pt>
                <c:pt idx="2">
                  <c:v>24.7</c:v>
                </c:pt>
                <c:pt idx="3">
                  <c:v>25.31</c:v>
                </c:pt>
                <c:pt idx="4">
                  <c:v>25.13</c:v>
                </c:pt>
              </c:numCache>
            </c:numRef>
          </c:val>
          <c:extLst>
            <c:ext xmlns:c16="http://schemas.microsoft.com/office/drawing/2014/chart" uri="{C3380CC4-5D6E-409C-BE32-E72D297353CC}">
              <c16:uniqueId val="{00000001-1A09-4C5A-A69E-E976C2B8A88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-2.35</c:v>
                </c:pt>
                <c:pt idx="1">
                  <c:v>1.25</c:v>
                </c:pt>
                <c:pt idx="2">
                  <c:v>4.72</c:v>
                </c:pt>
                <c:pt idx="3">
                  <c:v>1.99</c:v>
                </c:pt>
                <c:pt idx="4">
                  <c:v>-0.93</c:v>
                </c:pt>
              </c:numCache>
            </c:numRef>
          </c:val>
          <c:smooth val="0"/>
          <c:extLst>
            <c:ext xmlns:c16="http://schemas.microsoft.com/office/drawing/2014/chart" uri="{C3380CC4-5D6E-409C-BE32-E72D297353CC}">
              <c16:uniqueId val="{00000002-1A09-4C5A-A69E-E976C2B8A88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0.02</c:v>
                </c:pt>
                <c:pt idx="2">
                  <c:v>#N/A</c:v>
                </c:pt>
                <c:pt idx="3">
                  <c:v>0.06</c:v>
                </c:pt>
                <c:pt idx="4">
                  <c:v>#N/A</c:v>
                </c:pt>
                <c:pt idx="5">
                  <c:v>0.05</c:v>
                </c:pt>
                <c:pt idx="6">
                  <c:v>#N/A</c:v>
                </c:pt>
                <c:pt idx="7">
                  <c:v>0.43</c:v>
                </c:pt>
                <c:pt idx="8">
                  <c:v>0</c:v>
                </c:pt>
                <c:pt idx="9">
                  <c:v>0</c:v>
                </c:pt>
              </c:numCache>
            </c:numRef>
          </c:val>
          <c:extLst>
            <c:ext xmlns:c16="http://schemas.microsoft.com/office/drawing/2014/chart" uri="{C3380CC4-5D6E-409C-BE32-E72D297353CC}">
              <c16:uniqueId val="{00000000-7590-47DD-96C3-358C7DE2E6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90-47DD-96C3-358C7DE2E65B}"/>
            </c:ext>
          </c:extLst>
        </c:ser>
        <c:ser>
          <c:idx val="2"/>
          <c:order val="2"/>
          <c:tx>
            <c:strRef>
              <c:f>データシート!$A$29</c:f>
              <c:strCache>
                <c:ptCount val="1"/>
                <c:pt idx="0">
                  <c:v>工業団地整備事業特別会計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590-47DD-96C3-358C7DE2E65B}"/>
            </c:ext>
          </c:extLst>
        </c:ser>
        <c:ser>
          <c:idx val="3"/>
          <c:order val="3"/>
          <c:tx>
            <c:strRef>
              <c:f>データシート!$A$30</c:f>
              <c:strCache>
                <c:ptCount val="1"/>
                <c:pt idx="0">
                  <c:v>国民宿舎特別会計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590-47DD-96C3-358C7DE2E65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4-7590-47DD-96C3-358C7DE2E65B}"/>
            </c:ext>
          </c:extLst>
        </c:ser>
        <c:ser>
          <c:idx val="5"/>
          <c:order val="5"/>
          <c:tx>
            <c:strRef>
              <c:f>データシート!$A$32</c:f>
              <c:strCache>
                <c:ptCount val="1"/>
                <c:pt idx="0">
                  <c:v>農業集落排水事業会計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0.41</c:v>
                </c:pt>
              </c:numCache>
            </c:numRef>
          </c:val>
          <c:extLst>
            <c:ext xmlns:c16="http://schemas.microsoft.com/office/drawing/2014/chart" uri="{C3380CC4-5D6E-409C-BE32-E72D297353CC}">
              <c16:uniqueId val="{00000005-7590-47DD-96C3-358C7DE2E65B}"/>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1.8</c:v>
                </c:pt>
                <c:pt idx="2">
                  <c:v>#N/A</c:v>
                </c:pt>
                <c:pt idx="3">
                  <c:v>1.25</c:v>
                </c:pt>
                <c:pt idx="4">
                  <c:v>#N/A</c:v>
                </c:pt>
                <c:pt idx="5">
                  <c:v>1.62</c:v>
                </c:pt>
                <c:pt idx="6">
                  <c:v>#N/A</c:v>
                </c:pt>
                <c:pt idx="7">
                  <c:v>1.31</c:v>
                </c:pt>
                <c:pt idx="8">
                  <c:v>#N/A</c:v>
                </c:pt>
                <c:pt idx="9">
                  <c:v>0.54</c:v>
                </c:pt>
              </c:numCache>
            </c:numRef>
          </c:val>
          <c:extLst>
            <c:ext xmlns:c16="http://schemas.microsoft.com/office/drawing/2014/chart" uri="{C3380CC4-5D6E-409C-BE32-E72D297353CC}">
              <c16:uniqueId val="{00000006-7590-47DD-96C3-358C7DE2E65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3.71</c:v>
                </c:pt>
                <c:pt idx="2">
                  <c:v>#N/A</c:v>
                </c:pt>
                <c:pt idx="3">
                  <c:v>4.04</c:v>
                </c:pt>
                <c:pt idx="4">
                  <c:v>#N/A</c:v>
                </c:pt>
                <c:pt idx="5">
                  <c:v>3.85</c:v>
                </c:pt>
                <c:pt idx="6">
                  <c:v>#N/A</c:v>
                </c:pt>
                <c:pt idx="7">
                  <c:v>4.4400000000000004</c:v>
                </c:pt>
                <c:pt idx="8">
                  <c:v>#N/A</c:v>
                </c:pt>
                <c:pt idx="9">
                  <c:v>4.54</c:v>
                </c:pt>
              </c:numCache>
            </c:numRef>
          </c:val>
          <c:extLst>
            <c:ext xmlns:c16="http://schemas.microsoft.com/office/drawing/2014/chart" uri="{C3380CC4-5D6E-409C-BE32-E72D297353CC}">
              <c16:uniqueId val="{00000007-7590-47DD-96C3-358C7DE2E65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2.73</c:v>
                </c:pt>
                <c:pt idx="2">
                  <c:v>#N/A</c:v>
                </c:pt>
                <c:pt idx="3">
                  <c:v>4.43</c:v>
                </c:pt>
                <c:pt idx="4">
                  <c:v>#N/A</c:v>
                </c:pt>
                <c:pt idx="5">
                  <c:v>5.97</c:v>
                </c:pt>
                <c:pt idx="6">
                  <c:v>#N/A</c:v>
                </c:pt>
                <c:pt idx="7">
                  <c:v>7.93</c:v>
                </c:pt>
                <c:pt idx="8">
                  <c:v>#N/A</c:v>
                </c:pt>
                <c:pt idx="9">
                  <c:v>6.85</c:v>
                </c:pt>
              </c:numCache>
            </c:numRef>
          </c:val>
          <c:extLst>
            <c:ext xmlns:c16="http://schemas.microsoft.com/office/drawing/2014/chart" uri="{C3380CC4-5D6E-409C-BE32-E72D297353CC}">
              <c16:uniqueId val="{00000008-7590-47DD-96C3-358C7DE2E65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11.26</c:v>
                </c:pt>
                <c:pt idx="2">
                  <c:v>#N/A</c:v>
                </c:pt>
                <c:pt idx="3">
                  <c:v>10.56</c:v>
                </c:pt>
                <c:pt idx="4">
                  <c:v>#N/A</c:v>
                </c:pt>
                <c:pt idx="5">
                  <c:v>10.33</c:v>
                </c:pt>
                <c:pt idx="6">
                  <c:v>#N/A</c:v>
                </c:pt>
                <c:pt idx="7">
                  <c:v>10.71</c:v>
                </c:pt>
                <c:pt idx="8">
                  <c:v>#N/A</c:v>
                </c:pt>
                <c:pt idx="9">
                  <c:v>10.08</c:v>
                </c:pt>
              </c:numCache>
            </c:numRef>
          </c:val>
          <c:extLst>
            <c:ext xmlns:c16="http://schemas.microsoft.com/office/drawing/2014/chart" uri="{C3380CC4-5D6E-409C-BE32-E72D297353CC}">
              <c16:uniqueId val="{00000009-7590-47DD-96C3-358C7DE2E65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2052</c:v>
                </c:pt>
                <c:pt idx="5">
                  <c:v>2035</c:v>
                </c:pt>
                <c:pt idx="8">
                  <c:v>2008</c:v>
                </c:pt>
                <c:pt idx="11">
                  <c:v>2009</c:v>
                </c:pt>
                <c:pt idx="14">
                  <c:v>1990</c:v>
                </c:pt>
              </c:numCache>
            </c:numRef>
          </c:val>
          <c:extLst>
            <c:ext xmlns:c16="http://schemas.microsoft.com/office/drawing/2014/chart" uri="{C3380CC4-5D6E-409C-BE32-E72D297353CC}">
              <c16:uniqueId val="{00000000-77EB-43C7-9CE5-DA778748D76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7EB-43C7-9CE5-DA778748D76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92</c:v>
                </c:pt>
                <c:pt idx="3">
                  <c:v>7</c:v>
                </c:pt>
                <c:pt idx="6">
                  <c:v>182</c:v>
                </c:pt>
                <c:pt idx="9">
                  <c:v>118</c:v>
                </c:pt>
                <c:pt idx="12">
                  <c:v>173</c:v>
                </c:pt>
              </c:numCache>
            </c:numRef>
          </c:val>
          <c:extLst>
            <c:ext xmlns:c16="http://schemas.microsoft.com/office/drawing/2014/chart" uri="{C3380CC4-5D6E-409C-BE32-E72D297353CC}">
              <c16:uniqueId val="{00000002-77EB-43C7-9CE5-DA778748D76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20</c:v>
                </c:pt>
                <c:pt idx="3">
                  <c:v>20</c:v>
                </c:pt>
                <c:pt idx="6">
                  <c:v>24</c:v>
                </c:pt>
                <c:pt idx="9">
                  <c:v>0</c:v>
                </c:pt>
                <c:pt idx="12">
                  <c:v>23</c:v>
                </c:pt>
              </c:numCache>
            </c:numRef>
          </c:val>
          <c:extLst>
            <c:ext xmlns:c16="http://schemas.microsoft.com/office/drawing/2014/chart" uri="{C3380CC4-5D6E-409C-BE32-E72D297353CC}">
              <c16:uniqueId val="{00000003-77EB-43C7-9CE5-DA778748D76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248</c:v>
                </c:pt>
                <c:pt idx="3">
                  <c:v>212</c:v>
                </c:pt>
                <c:pt idx="6">
                  <c:v>205</c:v>
                </c:pt>
                <c:pt idx="9">
                  <c:v>196</c:v>
                </c:pt>
                <c:pt idx="12">
                  <c:v>146</c:v>
                </c:pt>
              </c:numCache>
            </c:numRef>
          </c:val>
          <c:extLst>
            <c:ext xmlns:c16="http://schemas.microsoft.com/office/drawing/2014/chart" uri="{C3380CC4-5D6E-409C-BE32-E72D297353CC}">
              <c16:uniqueId val="{00000004-77EB-43C7-9CE5-DA778748D76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EB-43C7-9CE5-DA778748D76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7EB-43C7-9CE5-DA778748D76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2635</c:v>
                </c:pt>
                <c:pt idx="3">
                  <c:v>2608</c:v>
                </c:pt>
                <c:pt idx="6">
                  <c:v>2658</c:v>
                </c:pt>
                <c:pt idx="9">
                  <c:v>2682</c:v>
                </c:pt>
                <c:pt idx="12">
                  <c:v>2671</c:v>
                </c:pt>
              </c:numCache>
            </c:numRef>
          </c:val>
          <c:extLst>
            <c:ext xmlns:c16="http://schemas.microsoft.com/office/drawing/2014/chart" uri="{C3380CC4-5D6E-409C-BE32-E72D297353CC}">
              <c16:uniqueId val="{00000007-77EB-43C7-9CE5-DA778748D76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943</c:v>
                </c:pt>
                <c:pt idx="2">
                  <c:v>#N/A</c:v>
                </c:pt>
                <c:pt idx="3">
                  <c:v>#N/A</c:v>
                </c:pt>
                <c:pt idx="4">
                  <c:v>812</c:v>
                </c:pt>
                <c:pt idx="5">
                  <c:v>#N/A</c:v>
                </c:pt>
                <c:pt idx="6">
                  <c:v>#N/A</c:v>
                </c:pt>
                <c:pt idx="7">
                  <c:v>1061</c:v>
                </c:pt>
                <c:pt idx="8">
                  <c:v>#N/A</c:v>
                </c:pt>
                <c:pt idx="9">
                  <c:v>#N/A</c:v>
                </c:pt>
                <c:pt idx="10">
                  <c:v>987</c:v>
                </c:pt>
                <c:pt idx="11">
                  <c:v>#N/A</c:v>
                </c:pt>
                <c:pt idx="12">
                  <c:v>#N/A</c:v>
                </c:pt>
                <c:pt idx="13">
                  <c:v>1023</c:v>
                </c:pt>
                <c:pt idx="14">
                  <c:v>#N/A</c:v>
                </c:pt>
              </c:numCache>
            </c:numRef>
          </c:val>
          <c:smooth val="0"/>
          <c:extLst>
            <c:ext xmlns:c16="http://schemas.microsoft.com/office/drawing/2014/chart" uri="{C3380CC4-5D6E-409C-BE32-E72D297353CC}">
              <c16:uniqueId val="{00000008-77EB-43C7-9CE5-DA778748D76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18278</c:v>
                </c:pt>
                <c:pt idx="5">
                  <c:v>17692</c:v>
                </c:pt>
                <c:pt idx="8">
                  <c:v>17422</c:v>
                </c:pt>
                <c:pt idx="11">
                  <c:v>16492</c:v>
                </c:pt>
                <c:pt idx="14">
                  <c:v>16178</c:v>
                </c:pt>
              </c:numCache>
            </c:numRef>
          </c:val>
          <c:extLst>
            <c:ext xmlns:c16="http://schemas.microsoft.com/office/drawing/2014/chart" uri="{C3380CC4-5D6E-409C-BE32-E72D297353CC}">
              <c16:uniqueId val="{00000000-8B24-4A4B-AA07-7951EFD9F47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693</c:v>
                </c:pt>
                <c:pt idx="5">
                  <c:v>652</c:v>
                </c:pt>
                <c:pt idx="8">
                  <c:v>611</c:v>
                </c:pt>
                <c:pt idx="11">
                  <c:v>571</c:v>
                </c:pt>
                <c:pt idx="14">
                  <c:v>531</c:v>
                </c:pt>
              </c:numCache>
            </c:numRef>
          </c:val>
          <c:extLst>
            <c:ext xmlns:c16="http://schemas.microsoft.com/office/drawing/2014/chart" uri="{C3380CC4-5D6E-409C-BE32-E72D297353CC}">
              <c16:uniqueId val="{00000001-8B24-4A4B-AA07-7951EFD9F47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7084</c:v>
                </c:pt>
                <c:pt idx="5">
                  <c:v>7435</c:v>
                </c:pt>
                <c:pt idx="8">
                  <c:v>10053</c:v>
                </c:pt>
                <c:pt idx="11">
                  <c:v>12192</c:v>
                </c:pt>
                <c:pt idx="14">
                  <c:v>14582</c:v>
                </c:pt>
              </c:numCache>
            </c:numRef>
          </c:val>
          <c:extLst>
            <c:ext xmlns:c16="http://schemas.microsoft.com/office/drawing/2014/chart" uri="{C3380CC4-5D6E-409C-BE32-E72D297353CC}">
              <c16:uniqueId val="{00000002-8B24-4A4B-AA07-7951EFD9F47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B24-4A4B-AA07-7951EFD9F47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B24-4A4B-AA07-7951EFD9F47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462</c:v>
                </c:pt>
                <c:pt idx="3">
                  <c:v>384</c:v>
                </c:pt>
                <c:pt idx="6">
                  <c:v>384</c:v>
                </c:pt>
                <c:pt idx="9">
                  <c:v>302</c:v>
                </c:pt>
                <c:pt idx="12">
                  <c:v>240</c:v>
                </c:pt>
              </c:numCache>
            </c:numRef>
          </c:val>
          <c:extLst>
            <c:ext xmlns:c16="http://schemas.microsoft.com/office/drawing/2014/chart" uri="{C3380CC4-5D6E-409C-BE32-E72D297353CC}">
              <c16:uniqueId val="{00000005-8B24-4A4B-AA07-7951EFD9F47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2121</c:v>
                </c:pt>
                <c:pt idx="3">
                  <c:v>1870</c:v>
                </c:pt>
                <c:pt idx="6">
                  <c:v>1999</c:v>
                </c:pt>
                <c:pt idx="9">
                  <c:v>2040</c:v>
                </c:pt>
                <c:pt idx="12">
                  <c:v>2134</c:v>
                </c:pt>
              </c:numCache>
            </c:numRef>
          </c:val>
          <c:extLst>
            <c:ext xmlns:c16="http://schemas.microsoft.com/office/drawing/2014/chart" uri="{C3380CC4-5D6E-409C-BE32-E72D297353CC}">
              <c16:uniqueId val="{00000006-8B24-4A4B-AA07-7951EFD9F47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116</c:v>
                </c:pt>
                <c:pt idx="3">
                  <c:v>107</c:v>
                </c:pt>
                <c:pt idx="6">
                  <c:v>82</c:v>
                </c:pt>
                <c:pt idx="9">
                  <c:v>85</c:v>
                </c:pt>
                <c:pt idx="12">
                  <c:v>80</c:v>
                </c:pt>
              </c:numCache>
            </c:numRef>
          </c:val>
          <c:extLst>
            <c:ext xmlns:c16="http://schemas.microsoft.com/office/drawing/2014/chart" uri="{C3380CC4-5D6E-409C-BE32-E72D297353CC}">
              <c16:uniqueId val="{00000007-8B24-4A4B-AA07-7951EFD9F47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2606</c:v>
                </c:pt>
                <c:pt idx="3">
                  <c:v>2648</c:v>
                </c:pt>
                <c:pt idx="6">
                  <c:v>2639</c:v>
                </c:pt>
                <c:pt idx="9">
                  <c:v>1359</c:v>
                </c:pt>
                <c:pt idx="12">
                  <c:v>873</c:v>
                </c:pt>
              </c:numCache>
            </c:numRef>
          </c:val>
          <c:extLst>
            <c:ext xmlns:c16="http://schemas.microsoft.com/office/drawing/2014/chart" uri="{C3380CC4-5D6E-409C-BE32-E72D297353CC}">
              <c16:uniqueId val="{00000008-8B24-4A4B-AA07-7951EFD9F47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9</c:v>
                </c:pt>
                <c:pt idx="3">
                  <c:v>6</c:v>
                </c:pt>
                <c:pt idx="6">
                  <c:v>6</c:v>
                </c:pt>
                <c:pt idx="9">
                  <c:v>3</c:v>
                </c:pt>
                <c:pt idx="12">
                  <c:v>0</c:v>
                </c:pt>
              </c:numCache>
            </c:numRef>
          </c:val>
          <c:extLst>
            <c:ext xmlns:c16="http://schemas.microsoft.com/office/drawing/2014/chart" uri="{C3380CC4-5D6E-409C-BE32-E72D297353CC}">
              <c16:uniqueId val="{00000009-8B24-4A4B-AA07-7951EFD9F47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22439</c:v>
                </c:pt>
                <c:pt idx="3">
                  <c:v>22179</c:v>
                </c:pt>
                <c:pt idx="6">
                  <c:v>21676</c:v>
                </c:pt>
                <c:pt idx="9">
                  <c:v>20773</c:v>
                </c:pt>
                <c:pt idx="12">
                  <c:v>20034</c:v>
                </c:pt>
              </c:numCache>
            </c:numRef>
          </c:val>
          <c:extLst>
            <c:ext xmlns:c16="http://schemas.microsoft.com/office/drawing/2014/chart" uri="{C3380CC4-5D6E-409C-BE32-E72D297353CC}">
              <c16:uniqueId val="{0000000A-8B24-4A4B-AA07-7951EFD9F47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1698</c:v>
                </c:pt>
                <c:pt idx="2">
                  <c:v>#N/A</c:v>
                </c:pt>
                <c:pt idx="3">
                  <c:v>#N/A</c:v>
                </c:pt>
                <c:pt idx="4">
                  <c:v>1415</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B24-4A4B-AA07-7951EFD9F47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2841</c:v>
                </c:pt>
                <c:pt idx="1">
                  <c:v>2845</c:v>
                </c:pt>
                <c:pt idx="2">
                  <c:v>2851</c:v>
                </c:pt>
              </c:numCache>
            </c:numRef>
          </c:val>
          <c:extLst>
            <c:ext xmlns:c16="http://schemas.microsoft.com/office/drawing/2014/chart" uri="{C3380CC4-5D6E-409C-BE32-E72D297353CC}">
              <c16:uniqueId val="{00000000-2810-4791-8DAD-39C5212311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475</c:v>
                </c:pt>
                <c:pt idx="1">
                  <c:v>458</c:v>
                </c:pt>
                <c:pt idx="2">
                  <c:v>502</c:v>
                </c:pt>
              </c:numCache>
            </c:numRef>
          </c:val>
          <c:extLst>
            <c:ext xmlns:c16="http://schemas.microsoft.com/office/drawing/2014/chart" uri="{C3380CC4-5D6E-409C-BE32-E72D297353CC}">
              <c16:uniqueId val="{00000001-2810-4791-8DAD-39C5212311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6509</c:v>
                </c:pt>
                <c:pt idx="1">
                  <c:v>8454</c:v>
                </c:pt>
                <c:pt idx="2">
                  <c:v>10726</c:v>
                </c:pt>
              </c:numCache>
            </c:numRef>
          </c:val>
          <c:extLst>
            <c:ext xmlns:c16="http://schemas.microsoft.com/office/drawing/2014/chart" uri="{C3380CC4-5D6E-409C-BE32-E72D297353CC}">
              <c16:uniqueId val="{00000002-2810-4791-8DAD-39C5212311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元利償還金は、過去の大型事業に係る起債の償還完了により減となった。</a:t>
          </a:r>
          <a:endParaRPr lang="ja-JP" altLang="ja-JP" sz="1800">
            <a:effectLst/>
            <a:latin typeface="ＭＳ ゴシック" panose="020B0609070205080204" pitchFamily="49" charset="-128"/>
            <a:ea typeface="ＭＳ ゴシック" panose="020B0609070205080204" pitchFamily="49" charset="-128"/>
          </a:endParaRPr>
        </a:p>
        <a:p>
          <a:r>
            <a:rPr kumimoji="1" lang="ja-JP" altLang="en-US" sz="1400">
              <a:latin typeface="ＭＳ ゴシック" pitchFamily="49" charset="-128"/>
              <a:ea typeface="ＭＳ ゴシック" pitchFamily="49" charset="-128"/>
            </a:rPr>
            <a:t>　公債費に準ずる債務負担行為に係るものとして、しぶし志ネット設備譲渡事業等が増額し、債務負担行為に基づく支出額が</a:t>
          </a:r>
          <a:r>
            <a:rPr kumimoji="1" lang="en-US" altLang="ja-JP" sz="1400">
              <a:solidFill>
                <a:sysClr val="windowText" lastClr="000000"/>
              </a:solidFill>
              <a:latin typeface="ＭＳ ゴシック" pitchFamily="49" charset="-128"/>
              <a:ea typeface="ＭＳ ゴシック" pitchFamily="49" charset="-128"/>
            </a:rPr>
            <a:t>55</a:t>
          </a:r>
          <a:r>
            <a:rPr kumimoji="1" lang="ja-JP" altLang="en-US" sz="1400">
              <a:solidFill>
                <a:sysClr val="windowText" lastClr="000000"/>
              </a:solidFill>
              <a:latin typeface="ＭＳ ゴシック" pitchFamily="49" charset="-128"/>
              <a:ea typeface="ＭＳ ゴシック" pitchFamily="49" charset="-128"/>
            </a:rPr>
            <a:t>百万増加</a:t>
          </a:r>
          <a:r>
            <a:rPr kumimoji="1" lang="ja-JP" altLang="en-US" sz="1400">
              <a:latin typeface="ＭＳ ゴシック" pitchFamily="49" charset="-128"/>
              <a:ea typeface="ＭＳ ゴシック" pitchFamily="49" charset="-128"/>
            </a:rPr>
            <a:t>した。</a:t>
          </a:r>
        </a:p>
        <a:p>
          <a:r>
            <a:rPr kumimoji="1" lang="ja-JP" altLang="en-US" sz="1400">
              <a:latin typeface="ＭＳ ゴシック" pitchFamily="49" charset="-128"/>
              <a:ea typeface="ＭＳ ゴシック" pitchFamily="49" charset="-128"/>
            </a:rPr>
            <a:t>　今後、実質公債費比率の分子は増加が見込まれるため、起債の抑制により財政の健全化に努める。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減債基金残高のうち、実質公債費率の算定に用いる満期一括償還地方債の償還財源としての積立額はない。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主に一般会計等に係る地方債現在高の減少、公営企業債等繰入見込額の減少、充当可能財源等のうち、ふるさと志基金等の充当可能基金額が増加したことにより、将来負担比率の分子の構造は、前年度比</a:t>
          </a:r>
          <a:r>
            <a:rPr kumimoji="1" lang="en-US" altLang="ja-JP" sz="1400">
              <a:solidFill>
                <a:sysClr val="windowText" lastClr="000000"/>
              </a:solidFill>
              <a:latin typeface="ＭＳ ゴシック" pitchFamily="49" charset="-128"/>
              <a:ea typeface="ＭＳ ゴシック" pitchFamily="49" charset="-128"/>
            </a:rPr>
            <a:t>3,236</a:t>
          </a:r>
          <a:r>
            <a:rPr kumimoji="1" lang="ja-JP" altLang="en-US" sz="1400">
              <a:solidFill>
                <a:sysClr val="windowText" lastClr="000000"/>
              </a:solidFill>
              <a:latin typeface="ＭＳ ゴシック" pitchFamily="49" charset="-128"/>
              <a:ea typeface="ＭＳ ゴシック" pitchFamily="49" charset="-128"/>
            </a:rPr>
            <a:t>百</a:t>
          </a:r>
          <a:r>
            <a:rPr kumimoji="1" lang="ja-JP" altLang="en-US" sz="1400">
              <a:latin typeface="ＭＳ ゴシック" pitchFamily="49" charset="-128"/>
              <a:ea typeface="ＭＳ ゴシック" pitchFamily="49" charset="-128"/>
            </a:rPr>
            <a:t>万円の減となった。</a:t>
          </a:r>
        </a:p>
        <a:p>
          <a:r>
            <a:rPr kumimoji="1" lang="ja-JP" altLang="en-US" sz="1400">
              <a:latin typeface="ＭＳ ゴシック" pitchFamily="49" charset="-128"/>
              <a:ea typeface="ＭＳ ゴシック" pitchFamily="49" charset="-128"/>
            </a:rPr>
            <a:t>　今後も将来負担額の抑制と交付税算入率の高い市債の活用及び充当可能基金の増加により、充当可能財源等の確保に努める。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鹿児島県志布志市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令和５年度末の基金残高は、基金残高全体としては、約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財政調整基金の取り崩しはなかった。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基金全体の増額要因は、ふるさと納税制度を活用したふるさと志基金が増加したことが主な要因である。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設置法令及び条例に基づき、将来にわたり持続可能な財政運営を図れるように基金の確保に努める。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ふるさと志基金　　　：観光及び生活環境に関する事業、福祉に関する事業、教育文化に関する事業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施設整備事業基金　　：市の施設整備に関する事業等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地域づくり推進基金　：地域の活性化に関する事業等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庁舎整備事業基金　　：市庁舎の整備に関する事業等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地域福祉基金　　　　：在宅福祉等の普及及び向上、健康づくり及び生きがいづくりの推進並びにボランティア</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活動の活発化等高齢者保健福祉の増進に関する事業等</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百万円の増となっており、近年同様増加傾向にある。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総額の要因は、庁舎整備事業基金の設立、独自の行財政改革、ふるさと納税寄附の増加、合併特例債を活用した基金積立を行ったこと等によるものである。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今後も事務事業の見直しや歳出を抑制するとともに、自主財源の確保に取り組みながら、基金設置条例等の目的に基づき、必要に応じて事業充当を行う。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億円となっており、預金利息を積み立てたことにより、前年度比６百万円の増となっている。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景気後退による市税等の大幅な減収や大規模災害の発生などの不測の事態に備えるため、財政運営上の数値目標としている財政調整基金が標準財政規模の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％を下回らないよう、これまで同様に予算編成や事業執行の精査を徹底し、今後も引き続き将来にわたり持続可能な財政運営を図れるよう基金の確保に努める。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令和５年度の基金残高は、約５億円となっており、前年度比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増額の要因は、臨時財政対策債償還基金費として追加交付された地方交付税について、償還財源として経過的な活用を図るために、積立をしたためである。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引き続き将来にわたり、持続可能な財政運営を図れるよう基金の確保に努める。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29,193
28,543
290.21
34,845,325
34,063,293
777,869
11,343,232
20,034,494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指数としては、昨年とほぼ横ばいであるが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ふるさと納税を主とした寄付金の増加により、基準財政需要額が増加している。</a:t>
          </a:r>
          <a:endPar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行政改革アクションプラン」や行政評価を着実に実施し、市税を始めとした自主財源の更なる確保に努め、行財政改革や事業内容の改善・見直しを進めることにより、選択と集中による歳出の抑制に取り組み、持続可能な財政運営を図る</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49530</xdr:rowOff>
    </xdr:from>
    <xdr:to>
      <xdr:col>23</xdr:col>
      <xdr:colOff>133350</xdr:colOff>
      <xdr:row>42</xdr:row>
      <xdr:rowOff>73660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25043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19067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219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49530</xdr:rowOff>
    </xdr:from>
    <xdr:to>
      <xdr:col>19</xdr:col>
      <xdr:colOff>133350</xdr:colOff>
      <xdr:row>42</xdr:row>
      <xdr:rowOff>73660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3225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109237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49530</xdr:rowOff>
    </xdr:from>
    <xdr:to>
      <xdr:col>15</xdr:col>
      <xdr:colOff>82550</xdr:colOff>
      <xdr:row>42</xdr:row>
      <xdr:rowOff>73660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49530</xdr:rowOff>
    </xdr:from>
    <xdr:to>
      <xdr:col>11</xdr:col>
      <xdr:colOff>31750</xdr:colOff>
      <xdr:row>42</xdr:row>
      <xdr:rowOff>73660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39387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170180</xdr:rowOff>
    </xdr:from>
    <xdr:to>
      <xdr:col>19</xdr:col>
      <xdr:colOff>184150</xdr:colOff>
      <xdr:row>42</xdr:row>
      <xdr:rowOff>100330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110507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96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22860</xdr:rowOff>
    </xdr:from>
    <xdr:to>
      <xdr:col>15</xdr:col>
      <xdr:colOff>133350</xdr:colOff>
      <xdr:row>42</xdr:row>
      <xdr:rowOff>124460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170180</xdr:rowOff>
    </xdr:from>
    <xdr:to>
      <xdr:col>11</xdr:col>
      <xdr:colOff>82550</xdr:colOff>
      <xdr:row>42</xdr:row>
      <xdr:rowOff>100330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85107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22860</xdr:rowOff>
    </xdr:from>
    <xdr:to>
      <xdr:col>7</xdr:col>
      <xdr:colOff>31750</xdr:colOff>
      <xdr:row>42</xdr:row>
      <xdr:rowOff>124460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109237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これまで事務事業の見直し、定員適正化計画に沿った人員削減など、経常的な歳出の抑制に努めてきた。昨年度と比較すると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今後も引き続き市税を始めとする自主財源の確保に努め、事務事業の見直しをさらに進めるとともに、全ての事務事業の優先度を厳しく点検し、経常経費の削減に努める。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21046</xdr:rowOff>
    </xdr:from>
    <xdr:to>
      <xdr:col>23</xdr:col>
      <xdr:colOff>133350</xdr:colOff>
      <xdr:row>59</xdr:row>
      <xdr:rowOff>69306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13659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15620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302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170906</xdr:rowOff>
    </xdr:from>
    <xdr:to>
      <xdr:col>19</xdr:col>
      <xdr:colOff>133350</xdr:colOff>
      <xdr:row>59</xdr:row>
      <xdr:rowOff>69306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994355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105790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392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170906</xdr:rowOff>
    </xdr:from>
    <xdr:to>
      <xdr:col>15</xdr:col>
      <xdr:colOff>82550</xdr:colOff>
      <xdr:row>59</xdr:row>
      <xdr:rowOff>41728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9943556"/>
          <a:ext cx="889000" cy="213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146249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41728</xdr:rowOff>
    </xdr:from>
    <xdr:to>
      <xdr:col>11</xdr:col>
      <xdr:colOff>31750</xdr:colOff>
      <xdr:row>60</xdr:row>
      <xdr:rowOff>66766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157278"/>
          <a:ext cx="889000" cy="19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112684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154050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141696</xdr:rowOff>
    </xdr:from>
    <xdr:to>
      <xdr:col>23</xdr:col>
      <xdr:colOff>184150</xdr:colOff>
      <xdr:row>59</xdr:row>
      <xdr:rowOff>71846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158223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9930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18506</xdr:rowOff>
    </xdr:from>
    <xdr:to>
      <xdr:col>19</xdr:col>
      <xdr:colOff>184150</xdr:colOff>
      <xdr:row>59</xdr:row>
      <xdr:rowOff>120106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1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130283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9902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120106</xdr:rowOff>
    </xdr:from>
    <xdr:to>
      <xdr:col>15</xdr:col>
      <xdr:colOff>133350</xdr:colOff>
      <xdr:row>58</xdr:row>
      <xdr:rowOff>50256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989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56</xdr:row>
      <xdr:rowOff>60433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66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162378</xdr:rowOff>
    </xdr:from>
    <xdr:to>
      <xdr:col>11</xdr:col>
      <xdr:colOff>82550</xdr:colOff>
      <xdr:row>59</xdr:row>
      <xdr:rowOff>92528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0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102705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875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15966</xdr:rowOff>
    </xdr:from>
    <xdr:to>
      <xdr:col>7</xdr:col>
      <xdr:colOff>31750</xdr:colOff>
      <xdr:row>60</xdr:row>
      <xdr:rowOff>117566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0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127743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[331,726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類似団体平均に比べて高くなっているのは、ふるさと納税事業の拡充に伴う物件費の増加が要因である。</a:t>
          </a:r>
        </a:p>
        <a:p>
          <a:r>
            <a:rPr kumimoji="1" lang="ja-JP" altLang="en-US" sz="1300">
              <a:latin typeface="ＭＳ Ｐゴシック" panose="020B0600070205080204" pitchFamily="50" charset="-128"/>
              <a:ea typeface="ＭＳ Ｐゴシック" panose="020B0600070205080204" pitchFamily="50" charset="-128"/>
            </a:rPr>
            <a:t>　今後も引き続き定員適正化計画に基づいて人員の抑制に努め、公共施設の経常経費の削減に努める。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48806</xdr:rowOff>
    </xdr:from>
    <xdr:to>
      <xdr:col>23</xdr:col>
      <xdr:colOff>133350</xdr:colOff>
      <xdr:row>83</xdr:row>
      <xdr:rowOff>84618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79156"/>
          <a:ext cx="838200" cy="3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26291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1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150991</xdr:rowOff>
    </xdr:from>
    <xdr:to>
      <xdr:col>19</xdr:col>
      <xdr:colOff>133350</xdr:colOff>
      <xdr:row>83</xdr:row>
      <xdr:rowOff>48806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209891"/>
          <a:ext cx="889000" cy="69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113116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82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150991</xdr:rowOff>
    </xdr:from>
    <xdr:to>
      <xdr:col>15</xdr:col>
      <xdr:colOff>82550</xdr:colOff>
      <xdr:row>82</xdr:row>
      <xdr:rowOff>165421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2336800" y="14209891"/>
          <a:ext cx="889000" cy="1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101582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17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110665</xdr:rowOff>
    </xdr:from>
    <xdr:to>
      <xdr:col>11</xdr:col>
      <xdr:colOff>31750</xdr:colOff>
      <xdr:row>82</xdr:row>
      <xdr:rowOff>165421</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69565"/>
          <a:ext cx="889000" cy="5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81455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53342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33818</xdr:rowOff>
    </xdr:from>
    <xdr:to>
      <xdr:col>23</xdr:col>
      <xdr:colOff>184150</xdr:colOff>
      <xdr:row>83</xdr:row>
      <xdr:rowOff>135418</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26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5895</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236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169456</xdr:rowOff>
    </xdr:from>
    <xdr:to>
      <xdr:col>19</xdr:col>
      <xdr:colOff>184150</xdr:colOff>
      <xdr:row>83</xdr:row>
      <xdr:rowOff>99606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22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84383</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314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100191</xdr:rowOff>
    </xdr:from>
    <xdr:to>
      <xdr:col>15</xdr:col>
      <xdr:colOff>133350</xdr:colOff>
      <xdr:row>83</xdr:row>
      <xdr:rowOff>30341</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5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15118</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24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114621</xdr:rowOff>
    </xdr:from>
    <xdr:to>
      <xdr:col>11</xdr:col>
      <xdr:colOff>82550</xdr:colOff>
      <xdr:row>83</xdr:row>
      <xdr:rowOff>44771</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17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29548</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259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59865</xdr:rowOff>
    </xdr:from>
    <xdr:to>
      <xdr:col>7</xdr:col>
      <xdr:colOff>31750</xdr:colOff>
      <xdr:row>82</xdr:row>
      <xdr:rowOff>161465</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11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146242</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20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ラスパイレス指数は、類似団体の平均と比較して下回って推移している。</a:t>
          </a:r>
        </a:p>
        <a:p>
          <a:r>
            <a:rPr kumimoji="1" lang="ja-JP" altLang="en-US" sz="1300">
              <a:latin typeface="ＭＳ Ｐゴシック" panose="020B0600070205080204" pitchFamily="50" charset="-128"/>
              <a:ea typeface="ＭＳ Ｐゴシック" panose="020B0600070205080204" pitchFamily="50" charset="-128"/>
            </a:rPr>
            <a:t>　今後も国及び近隣自治体の動向を踏まえ、人事評価制度、各種手当等を検証し、見直しを図るなど住民に理解される給与制度の運用及び給与水準の適正化を図る。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165805</xdr:rowOff>
    </xdr:from>
    <xdr:to>
      <xdr:col>81</xdr:col>
      <xdr:colOff>44450</xdr:colOff>
      <xdr:row>86</xdr:row>
      <xdr:rowOff>21166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739055"/>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127299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700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165805</xdr:rowOff>
    </xdr:from>
    <xdr:to>
      <xdr:col>77</xdr:col>
      <xdr:colOff>44450</xdr:colOff>
      <xdr:row>86</xdr:row>
      <xdr:rowOff>7761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73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125589</xdr:rowOff>
    </xdr:from>
    <xdr:to>
      <xdr:col>72</xdr:col>
      <xdr:colOff>203200</xdr:colOff>
      <xdr:row>86</xdr:row>
      <xdr:rowOff>7761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125589</xdr:rowOff>
    </xdr:from>
    <xdr:to>
      <xdr:col>68</xdr:col>
      <xdr:colOff>152400</xdr:colOff>
      <xdr:row>86</xdr:row>
      <xdr:rowOff>7761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6988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110366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158343</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115005</xdr:rowOff>
    </xdr:from>
    <xdr:to>
      <xdr:col>77</xdr:col>
      <xdr:colOff>95250</xdr:colOff>
      <xdr:row>86</xdr:row>
      <xdr:rowOff>45155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55332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4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68738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74789</xdr:rowOff>
    </xdr:from>
    <xdr:to>
      <xdr:col>68</xdr:col>
      <xdr:colOff>203200</xdr:colOff>
      <xdr:row>86</xdr:row>
      <xdr:rowOff>4939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128411</xdr:rowOff>
    </xdr:from>
    <xdr:to>
      <xdr:col>64</xdr:col>
      <xdr:colOff>152400</xdr:colOff>
      <xdr:row>86</xdr:row>
      <xdr:rowOff>58561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68738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47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定員適正化計画に基づき、退職者の不補充及び新規採用職員の採用抑制を行ったことにより、過去５年間で比較するとほぼ横ばいである。</a:t>
          </a:r>
        </a:p>
        <a:p>
          <a:r>
            <a:rPr kumimoji="1" lang="ja-JP" altLang="en-US" sz="1300">
              <a:latin typeface="ＭＳ Ｐゴシック" panose="020B0600070205080204" pitchFamily="50" charset="-128"/>
              <a:ea typeface="ＭＳ Ｐゴシック" panose="020B0600070205080204" pitchFamily="50" charset="-128"/>
            </a:rPr>
            <a:t>　今後も、同計画に基づき、類似団体平均水準程度を維持できるように努める。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81704</xdr:rowOff>
    </xdr:from>
    <xdr:to>
      <xdr:col>81</xdr:col>
      <xdr:colOff>44450</xdr:colOff>
      <xdr:row>60</xdr:row>
      <xdr:rowOff>84117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368704"/>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96283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83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68834</xdr:rowOff>
    </xdr:from>
    <xdr:to>
      <xdr:col>77</xdr:col>
      <xdr:colOff>44450</xdr:colOff>
      <xdr:row>60</xdr:row>
      <xdr:rowOff>81704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355834"/>
          <a:ext cx="889000" cy="1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25459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83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57573</xdr:rowOff>
    </xdr:from>
    <xdr:to>
      <xdr:col>72</xdr:col>
      <xdr:colOff>203200</xdr:colOff>
      <xdr:row>60</xdr:row>
      <xdr:rowOff>68834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344573"/>
          <a:ext cx="8890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18221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54356</xdr:rowOff>
    </xdr:from>
    <xdr:to>
      <xdr:col>68</xdr:col>
      <xdr:colOff>152400</xdr:colOff>
      <xdr:row>60</xdr:row>
      <xdr:rowOff>57573</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341356"/>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155888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42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33317</xdr:rowOff>
    </xdr:from>
    <xdr:to>
      <xdr:col>81</xdr:col>
      <xdr:colOff>95250</xdr:colOff>
      <xdr:row>60</xdr:row>
      <xdr:rowOff>134917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3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49844</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165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30904</xdr:rowOff>
    </xdr:from>
    <xdr:to>
      <xdr:col>77</xdr:col>
      <xdr:colOff>95250</xdr:colOff>
      <xdr:row>60</xdr:row>
      <xdr:rowOff>132504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142681</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08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18034</xdr:rowOff>
    </xdr:from>
    <xdr:to>
      <xdr:col>73</xdr:col>
      <xdr:colOff>44450</xdr:colOff>
      <xdr:row>60</xdr:row>
      <xdr:rowOff>119634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129811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6773</xdr:rowOff>
    </xdr:from>
    <xdr:to>
      <xdr:col>68</xdr:col>
      <xdr:colOff>203200</xdr:colOff>
      <xdr:row>60</xdr:row>
      <xdr:rowOff>108373</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118550</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29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115333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05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類似団体平均より高いため、今後も振興計画、過疎計画等に基づく計画的な事業実施による起債の運用に努め、交付税算入率の高い起債を積極的に活用するなど財政健全化を図る。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40111</xdr:rowOff>
    </xdr:from>
    <xdr:to>
      <xdr:col>81</xdr:col>
      <xdr:colOff>44450</xdr:colOff>
      <xdr:row>37</xdr:row>
      <xdr:rowOff>54187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383761"/>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155169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15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40111</xdr:rowOff>
    </xdr:from>
    <xdr:to>
      <xdr:col>77</xdr:col>
      <xdr:colOff>44450</xdr:colOff>
      <xdr:row>37</xdr:row>
      <xdr:rowOff>40111</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38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38100</xdr:rowOff>
    </xdr:from>
    <xdr:to>
      <xdr:col>72</xdr:col>
      <xdr:colOff>203200</xdr:colOff>
      <xdr:row>37</xdr:row>
      <xdr:rowOff>40111</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38175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38100</xdr:rowOff>
    </xdr:from>
    <xdr:to>
      <xdr:col>68</xdr:col>
      <xdr:colOff>152400</xdr:colOff>
      <xdr:row>37</xdr:row>
      <xdr:rowOff>46143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38175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3387</xdr:rowOff>
    </xdr:from>
    <xdr:to>
      <xdr:col>81</xdr:col>
      <xdr:colOff>95250</xdr:colOff>
      <xdr:row>37</xdr:row>
      <xdr:rowOff>104987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4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146914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1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160761</xdr:rowOff>
    </xdr:from>
    <xdr:to>
      <xdr:col>77</xdr:col>
      <xdr:colOff>95250</xdr:colOff>
      <xdr:row>37</xdr:row>
      <xdr:rowOff>90911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75688</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1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160761</xdr:rowOff>
    </xdr:from>
    <xdr:to>
      <xdr:col>73</xdr:col>
      <xdr:colOff>44450</xdr:colOff>
      <xdr:row>37</xdr:row>
      <xdr:rowOff>90911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75688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1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158750</xdr:rowOff>
    </xdr:from>
    <xdr:to>
      <xdr:col>68</xdr:col>
      <xdr:colOff>203200</xdr:colOff>
      <xdr:row>37</xdr:row>
      <xdr:rowOff>88900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166793</xdr:rowOff>
    </xdr:from>
    <xdr:to>
      <xdr:col>64</xdr:col>
      <xdr:colOff>152400</xdr:colOff>
      <xdr:row>37</xdr:row>
      <xdr:rowOff>96943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3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81720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425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将来負担額について、地方債発行額より元利償還金が上回ったことから、地方債現在高が減少した。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今後も後世への負担を少しでも軽減するような新規事業の実施について精査するなどし、地方債の発行を抑制するなど財政の健全化を図る。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93430</xdr:rowOff>
    </xdr:from>
    <xdr:to>
      <xdr:col>68</xdr:col>
      <xdr:colOff>152400</xdr:colOff>
      <xdr:row>14</xdr:row>
      <xdr:rowOff>122386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49373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145136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73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122259</xdr:rowOff>
    </xdr:from>
    <xdr:to>
      <xdr:col>73</xdr:col>
      <xdr:colOff>44450</xdr:colOff>
      <xdr:row>15</xdr:row>
      <xdr:rowOff>52409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81915</xdr:rowOff>
    </xdr:from>
    <xdr:to>
      <xdr:col>68</xdr:col>
      <xdr:colOff>203200</xdr:colOff>
      <xdr:row>16</xdr:row>
      <xdr:rowOff>12065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168292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74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57971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801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42630</xdr:rowOff>
    </xdr:from>
    <xdr:to>
      <xdr:col>68</xdr:col>
      <xdr:colOff>203200</xdr:colOff>
      <xdr:row>14</xdr:row>
      <xdr:rowOff>144230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44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154407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211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11913</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29,193
28,543
290.21
34,845,325
34,063,293
777,869
11,343,232
20,034,494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定員適正化計画に基づき、過去５年間で職員数は減少した。</a:t>
          </a:r>
        </a:p>
        <a:p>
          <a:r>
            <a:rPr kumimoji="1" lang="ja-JP" altLang="en-US" sz="1300">
              <a:latin typeface="ＭＳ Ｐゴシック" panose="020B0600070205080204" pitchFamily="50" charset="-128"/>
              <a:ea typeface="ＭＳ Ｐゴシック" panose="020B0600070205080204" pitchFamily="50" charset="-128"/>
            </a:rPr>
            <a:t>　前年度と比較すると、職員数は</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５名減少し、</a:t>
          </a:r>
          <a:r>
            <a:rPr kumimoji="1" lang="ja-JP" altLang="en-US" sz="1300">
              <a:latin typeface="ＭＳ Ｐゴシック" panose="020B0600070205080204" pitchFamily="50" charset="-128"/>
              <a:ea typeface="ＭＳ Ｐゴシック" panose="020B0600070205080204" pitchFamily="50" charset="-128"/>
            </a:rPr>
            <a:t>類似団体平均及び県平均と比べて低い水準となった。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今後も定員適正化計画を推進するとともに、各種手当や実施事業の見直しを図るなどして、人件費の抑制に努める。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73660</xdr:rowOff>
    </xdr:from>
    <xdr:to>
      <xdr:col>24</xdr:col>
      <xdr:colOff>25400</xdr:colOff>
      <xdr:row>36</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458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849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8490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77470</xdr:rowOff>
    </xdr:from>
    <xdr:to>
      <xdr:col>11</xdr:col>
      <xdr:colOff>9525</xdr:colOff>
      <xdr:row>37</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21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24147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138447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ふるさと納税事業の拡充に伴い増加しており、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教育費、民生費等の委託料等の増額による数値の増と考えられる。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類似団体平均は下回っており、今後も事務作業の整理</a:t>
          </a:r>
          <a:r>
            <a:rPr kumimoji="1" lang="ja-JP" altLang="en-US" sz="1300">
              <a:latin typeface="ＭＳ Ｐゴシック" panose="020B0600070205080204" pitchFamily="50" charset="-128"/>
              <a:ea typeface="ＭＳ Ｐゴシック" panose="020B0600070205080204" pitchFamily="50" charset="-128"/>
            </a:rPr>
            <a:t>合理化等により歳出の削減に努める。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46990</xdr:rowOff>
    </xdr:from>
    <xdr:to>
      <xdr:col>82</xdr:col>
      <xdr:colOff>107950</xdr:colOff>
      <xdr:row>15</xdr:row>
      <xdr:rowOff>62230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187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55897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134620</xdr:rowOff>
    </xdr:from>
    <xdr:to>
      <xdr:col>78</xdr:col>
      <xdr:colOff>69850</xdr:colOff>
      <xdr:row>15</xdr:row>
      <xdr:rowOff>46990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349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111760</xdr:rowOff>
    </xdr:from>
    <xdr:to>
      <xdr:col>73</xdr:col>
      <xdr:colOff>180975</xdr:colOff>
      <xdr:row>14</xdr:row>
      <xdr:rowOff>134620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12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63517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111760</xdr:rowOff>
    </xdr:from>
    <xdr:to>
      <xdr:col>69</xdr:col>
      <xdr:colOff>92075</xdr:colOff>
      <xdr:row>15</xdr:row>
      <xdr:rowOff>77470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120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11430</xdr:rowOff>
    </xdr:from>
    <xdr:to>
      <xdr:col>82</xdr:col>
      <xdr:colOff>158750</xdr:colOff>
      <xdr:row>15</xdr:row>
      <xdr:rowOff>113030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27957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167640</xdr:rowOff>
    </xdr:from>
    <xdr:to>
      <xdr:col>78</xdr:col>
      <xdr:colOff>120650</xdr:colOff>
      <xdr:row>15</xdr:row>
      <xdr:rowOff>97790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107967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3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83820</xdr:rowOff>
    </xdr:from>
    <xdr:to>
      <xdr:col>74</xdr:col>
      <xdr:colOff>31750</xdr:colOff>
      <xdr:row>15</xdr:row>
      <xdr:rowOff>13970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8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24147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5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60960</xdr:rowOff>
    </xdr:from>
    <xdr:to>
      <xdr:col>69</xdr:col>
      <xdr:colOff>142875</xdr:colOff>
      <xdr:row>14</xdr:row>
      <xdr:rowOff>162560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前年度に比べ、自立支援医療事業、生活保護扶助費等の充当額の減に伴い減少（前年度比▲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ポイント）しているが、類似団体平均を上回っている。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今後も増加が見込まれる単独補助費の見直し並びに高齢者の健康増進及び健康診断等の疫病予防に係る施策を推進し、扶助費の抑制に努める。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956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152400</xdr:rowOff>
    </xdr:from>
    <xdr:to>
      <xdr:col>19</xdr:col>
      <xdr:colOff>187325</xdr:colOff>
      <xdr:row>58</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536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152400</xdr:rowOff>
    </xdr:from>
    <xdr:to>
      <xdr:col>15</xdr:col>
      <xdr:colOff>98425</xdr:colOff>
      <xdr:row>58</xdr:row>
      <xdr:rowOff>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53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0</xdr:rowOff>
    </xdr:from>
    <xdr:to>
      <xdr:col>11</xdr:col>
      <xdr:colOff>9525</xdr:colOff>
      <xdr:row>60</xdr:row>
      <xdr:rowOff>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441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22877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0</xdr:rowOff>
    </xdr:from>
    <xdr:to>
      <xdr:col>20</xdr:col>
      <xdr:colOff>38100</xdr:colOff>
      <xdr:row>58</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86377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101600</xdr:rowOff>
    </xdr:from>
    <xdr:to>
      <xdr:col>15</xdr:col>
      <xdr:colOff>149225</xdr:colOff>
      <xdr:row>57</xdr:row>
      <xdr:rowOff>31750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120650</xdr:rowOff>
    </xdr:from>
    <xdr:to>
      <xdr:col>11</xdr:col>
      <xdr:colOff>60325</xdr:colOff>
      <xdr:row>58</xdr:row>
      <xdr:rowOff>50800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120650</xdr:rowOff>
    </xdr:from>
    <xdr:to>
      <xdr:col>6</xdr:col>
      <xdr:colOff>171450</xdr:colOff>
      <xdr:row>60</xdr:row>
      <xdr:rowOff>50800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その他は、類似団体平均を下回っており、前年度より減少（前年度比▲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今後も現在の水準を維持できるよう努める。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75293</xdr:rowOff>
    </xdr:from>
    <xdr:to>
      <xdr:col>82</xdr:col>
      <xdr:colOff>107950</xdr:colOff>
      <xdr:row>56</xdr:row>
      <xdr:rowOff>1815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050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151493</xdr:rowOff>
    </xdr:from>
    <xdr:to>
      <xdr:col>78</xdr:col>
      <xdr:colOff>69850</xdr:colOff>
      <xdr:row>56</xdr:row>
      <xdr:rowOff>1815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5812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56243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812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56243</xdr:rowOff>
    </xdr:from>
    <xdr:to>
      <xdr:col>69</xdr:col>
      <xdr:colOff>92075</xdr:colOff>
      <xdr:row>56</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57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72770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24493</xdr:rowOff>
    </xdr:from>
    <xdr:to>
      <xdr:col>82</xdr:col>
      <xdr:colOff>158750</xdr:colOff>
      <xdr:row>55</xdr:row>
      <xdr:rowOff>126093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41020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122465</xdr:rowOff>
    </xdr:from>
    <xdr:to>
      <xdr:col>78</xdr:col>
      <xdr:colOff>120650</xdr:colOff>
      <xdr:row>56</xdr:row>
      <xdr:rowOff>52615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62792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100693</xdr:rowOff>
    </xdr:from>
    <xdr:to>
      <xdr:col>74</xdr:col>
      <xdr:colOff>31750</xdr:colOff>
      <xdr:row>56</xdr:row>
      <xdr:rowOff>30843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41020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5443</xdr:rowOff>
    </xdr:from>
    <xdr:to>
      <xdr:col>69</xdr:col>
      <xdr:colOff>142875</xdr:colOff>
      <xdr:row>56</xdr:row>
      <xdr:rowOff>107043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117220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補助費は、前年度と比較すると増加（前年度比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ポイント増）しているが、類似団体平均は下回っている。</a:t>
          </a:r>
        </a:p>
        <a:p>
          <a:r>
            <a:rPr kumimoji="1" lang="ja-JP" altLang="en-US" sz="1300">
              <a:latin typeface="ＭＳ Ｐゴシック" panose="020B0600070205080204" pitchFamily="50" charset="-128"/>
              <a:ea typeface="ＭＳ Ｐゴシック" panose="020B0600070205080204" pitchFamily="50" charset="-128"/>
            </a:rPr>
            <a:t>　今後も事務事業の整理合理化、見直し等により経費の縮減に努める。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115570</xdr:rowOff>
    </xdr:from>
    <xdr:to>
      <xdr:col>82</xdr:col>
      <xdr:colOff>107950</xdr:colOff>
      <xdr:row>35</xdr:row>
      <xdr:rowOff>152146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11632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88138</xdr:rowOff>
    </xdr:from>
    <xdr:to>
      <xdr:col>78</xdr:col>
      <xdr:colOff>69850</xdr:colOff>
      <xdr:row>35</xdr:row>
      <xdr:rowOff>115570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0888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88138</xdr:rowOff>
    </xdr:from>
    <xdr:to>
      <xdr:col>73</xdr:col>
      <xdr:colOff>180975</xdr:colOff>
      <xdr:row>35</xdr:row>
      <xdr:rowOff>106426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0888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106426</xdr:rowOff>
    </xdr:from>
    <xdr:to>
      <xdr:col>69</xdr:col>
      <xdr:colOff>92075</xdr:colOff>
      <xdr:row>35</xdr:row>
      <xdr:rowOff>120142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107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64770</xdr:rowOff>
    </xdr:from>
    <xdr:to>
      <xdr:col>78</xdr:col>
      <xdr:colOff>120650</xdr:colOff>
      <xdr:row>35</xdr:row>
      <xdr:rowOff>166370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5097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37338</xdr:rowOff>
    </xdr:from>
    <xdr:to>
      <xdr:col>74</xdr:col>
      <xdr:colOff>31750</xdr:colOff>
      <xdr:row>35</xdr:row>
      <xdr:rowOff>138938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149115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55626</xdr:rowOff>
    </xdr:from>
    <xdr:to>
      <xdr:col>69</xdr:col>
      <xdr:colOff>142875</xdr:colOff>
      <xdr:row>35</xdr:row>
      <xdr:rowOff>157226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167403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9669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前年度と比較すると減少（前年度比▲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ポイント）しているが、類似団体平均を上回っている。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今後は、普通建設事業の見直し等により、新たな市債発行を抑制し、交付税算入率の高い有利な市債の発行に努めるなど、健全な市債運営を図る。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90805</xdr:rowOff>
    </xdr:from>
    <xdr:to>
      <xdr:col>24</xdr:col>
      <xdr:colOff>25400</xdr:colOff>
      <xdr:row>75</xdr:row>
      <xdr:rowOff>98425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94955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67945</xdr:rowOff>
    </xdr:from>
    <xdr:to>
      <xdr:col>19</xdr:col>
      <xdr:colOff>187325</xdr:colOff>
      <xdr:row>75</xdr:row>
      <xdr:rowOff>98425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92669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67945</xdr:rowOff>
    </xdr:from>
    <xdr:to>
      <xdr:col>15</xdr:col>
      <xdr:colOff>98425</xdr:colOff>
      <xdr:row>75</xdr:row>
      <xdr:rowOff>83185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9266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64152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83185</xdr:rowOff>
    </xdr:from>
    <xdr:to>
      <xdr:col>11</xdr:col>
      <xdr:colOff>9525</xdr:colOff>
      <xdr:row>75</xdr:row>
      <xdr:rowOff>94615</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419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40005</xdr:rowOff>
    </xdr:from>
    <xdr:to>
      <xdr:col>24</xdr:col>
      <xdr:colOff>76200</xdr:colOff>
      <xdr:row>75</xdr:row>
      <xdr:rowOff>141605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12082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87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47625</xdr:rowOff>
    </xdr:from>
    <xdr:to>
      <xdr:col>20</xdr:col>
      <xdr:colOff>38100</xdr:colOff>
      <xdr:row>75</xdr:row>
      <xdr:rowOff>149225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134002</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99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17145</xdr:rowOff>
    </xdr:from>
    <xdr:to>
      <xdr:col>15</xdr:col>
      <xdr:colOff>149225</xdr:colOff>
      <xdr:row>75</xdr:row>
      <xdr:rowOff>118745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103522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96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32385</xdr:rowOff>
    </xdr:from>
    <xdr:to>
      <xdr:col>11</xdr:col>
      <xdr:colOff>60325</xdr:colOff>
      <xdr:row>75</xdr:row>
      <xdr:rowOff>133985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118763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43815</xdr:rowOff>
    </xdr:from>
    <xdr:to>
      <xdr:col>6</xdr:col>
      <xdr:colOff>171450</xdr:colOff>
      <xdr:row>75</xdr:row>
      <xdr:rowOff>145415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130191</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988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類似団体平均を大きく下回っており、前年度より減少（前年度比▲</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依然として扶助費については、類似団体平均を上回っていることから、類似団体と同程度の水準となるよう改善に努める。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26416</xdr:rowOff>
    </xdr:from>
    <xdr:to>
      <xdr:col>82</xdr:col>
      <xdr:colOff>107950</xdr:colOff>
      <xdr:row>74</xdr:row>
      <xdr:rowOff>72136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271371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168148</xdr:rowOff>
    </xdr:from>
    <xdr:to>
      <xdr:col>78</xdr:col>
      <xdr:colOff>69850</xdr:colOff>
      <xdr:row>74</xdr:row>
      <xdr:rowOff>72136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512548"/>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271</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201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168148</xdr:rowOff>
    </xdr:from>
    <xdr:to>
      <xdr:col>73</xdr:col>
      <xdr:colOff>180975</xdr:colOff>
      <xdr:row>74</xdr:row>
      <xdr:rowOff>72136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2512548"/>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72136</xdr:rowOff>
    </xdr:from>
    <xdr:to>
      <xdr:col>69</xdr:col>
      <xdr:colOff>92075</xdr:colOff>
      <xdr:row>75</xdr:row>
      <xdr:rowOff>133858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759436"/>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147066</xdr:rowOff>
    </xdr:from>
    <xdr:to>
      <xdr:col>82</xdr:col>
      <xdr:colOff>158750</xdr:colOff>
      <xdr:row>74</xdr:row>
      <xdr:rowOff>77216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163593</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507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21336</xdr:rowOff>
    </xdr:from>
    <xdr:to>
      <xdr:col>78</xdr:col>
      <xdr:colOff>120650</xdr:colOff>
      <xdr:row>74</xdr:row>
      <xdr:rowOff>122936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133113</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477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72</xdr:row>
      <xdr:rowOff>117348</xdr:rowOff>
    </xdr:from>
    <xdr:to>
      <xdr:col>74</xdr:col>
      <xdr:colOff>31750</xdr:colOff>
      <xdr:row>73</xdr:row>
      <xdr:rowOff>47498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46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57675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23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21336</xdr:rowOff>
    </xdr:from>
    <xdr:to>
      <xdr:col>69</xdr:col>
      <xdr:colOff>142875</xdr:colOff>
      <xdr:row>74</xdr:row>
      <xdr:rowOff>122936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133113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4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23385</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165263</xdr:rowOff>
    </xdr:from>
    <xdr:to>
      <xdr:col>29</xdr:col>
      <xdr:colOff>127000</xdr:colOff>
      <xdr:row>17</xdr:row>
      <xdr:rowOff>56090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56088"/>
          <a:ext cx="647700" cy="62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150040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40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34700</xdr:rowOff>
    </xdr:from>
    <xdr:to>
      <xdr:col>26</xdr:col>
      <xdr:colOff>50800</xdr:colOff>
      <xdr:row>17</xdr:row>
      <xdr:rowOff>56090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996975"/>
          <a:ext cx="698500" cy="213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104810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24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34700</xdr:rowOff>
    </xdr:from>
    <xdr:to>
      <xdr:col>22</xdr:col>
      <xdr:colOff>114300</xdr:colOff>
      <xdr:row>17</xdr:row>
      <xdr:rowOff>69023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96975"/>
          <a:ext cx="698500" cy="34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91069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5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69023</xdr:rowOff>
    </xdr:from>
    <xdr:to>
      <xdr:col>18</xdr:col>
      <xdr:colOff>177800</xdr:colOff>
      <xdr:row>17</xdr:row>
      <xdr:rowOff>105229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31298"/>
          <a:ext cx="698500" cy="36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136310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168597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114463</xdr:rowOff>
    </xdr:from>
    <xdr:to>
      <xdr:col>29</xdr:col>
      <xdr:colOff>177800</xdr:colOff>
      <xdr:row>17</xdr:row>
      <xdr:rowOff>44613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05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130990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50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5290</xdr:rowOff>
    </xdr:from>
    <xdr:to>
      <xdr:col>26</xdr:col>
      <xdr:colOff>101600</xdr:colOff>
      <xdr:row>17</xdr:row>
      <xdr:rowOff>106890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67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91667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053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155350</xdr:rowOff>
    </xdr:from>
    <xdr:to>
      <xdr:col>22</xdr:col>
      <xdr:colOff>165100</xdr:colOff>
      <xdr:row>17</xdr:row>
      <xdr:rowOff>85500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46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95677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15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18223</xdr:rowOff>
    </xdr:from>
    <xdr:to>
      <xdr:col>19</xdr:col>
      <xdr:colOff>38100</xdr:colOff>
      <xdr:row>17</xdr:row>
      <xdr:rowOff>119823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80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130000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49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54429</xdr:rowOff>
    </xdr:from>
    <xdr:to>
      <xdr:col>15</xdr:col>
      <xdr:colOff>101600</xdr:colOff>
      <xdr:row>17</xdr:row>
      <xdr:rowOff>156029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16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166206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8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28846</xdr:rowOff>
    </xdr:from>
    <xdr:to>
      <xdr:col>29</xdr:col>
      <xdr:colOff>127000</xdr:colOff>
      <xdr:row>38</xdr:row>
      <xdr:rowOff>35116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7496446"/>
          <a:ext cx="647700" cy="62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13622</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481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28463</xdr:rowOff>
    </xdr:from>
    <xdr:to>
      <xdr:col>26</xdr:col>
      <xdr:colOff>50800</xdr:colOff>
      <xdr:row>38</xdr:row>
      <xdr:rowOff>35116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4305300" y="7496063"/>
          <a:ext cx="698500" cy="6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87913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55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28463</xdr:rowOff>
    </xdr:from>
    <xdr:to>
      <xdr:col>22</xdr:col>
      <xdr:colOff>114300</xdr:colOff>
      <xdr:row>38</xdr:row>
      <xdr:rowOff>56872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3606800" y="7496063"/>
          <a:ext cx="698500" cy="284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91411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44322</xdr:rowOff>
    </xdr:from>
    <xdr:to>
      <xdr:col>18</xdr:col>
      <xdr:colOff>177800</xdr:colOff>
      <xdr:row>38</xdr:row>
      <xdr:rowOff>56872</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a:off x="2908300" y="7511922"/>
          <a:ext cx="698500" cy="12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97076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94843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56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320946</xdr:rowOff>
    </xdr:from>
    <xdr:to>
      <xdr:col>29</xdr:col>
      <xdr:colOff>177800</xdr:colOff>
      <xdr:row>38</xdr:row>
      <xdr:rowOff>79646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4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166023</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29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327216</xdr:rowOff>
    </xdr:from>
    <xdr:to>
      <xdr:col>26</xdr:col>
      <xdr:colOff>101600</xdr:colOff>
      <xdr:row>38</xdr:row>
      <xdr:rowOff>85916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451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96093</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22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320563</xdr:rowOff>
    </xdr:from>
    <xdr:to>
      <xdr:col>22</xdr:col>
      <xdr:colOff>165100</xdr:colOff>
      <xdr:row>38</xdr:row>
      <xdr:rowOff>79263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45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89440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214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6072</xdr:rowOff>
    </xdr:from>
    <xdr:to>
      <xdr:col>19</xdr:col>
      <xdr:colOff>38100</xdr:colOff>
      <xdr:row>38</xdr:row>
      <xdr:rowOff>107672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473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117849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242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336422</xdr:rowOff>
    </xdr:from>
    <xdr:to>
      <xdr:col>15</xdr:col>
      <xdr:colOff>101600</xdr:colOff>
      <xdr:row>38</xdr:row>
      <xdr:rowOff>95122</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61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105299</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229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29,193
28,543
290.21
34,845,325
34,063,293
777,869
11,343,232
20,034,494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36481</xdr:rowOff>
    </xdr:from>
    <xdr:to>
      <xdr:col>24</xdr:col>
      <xdr:colOff>63500</xdr:colOff>
      <xdr:row>37</xdr:row>
      <xdr:rowOff>42501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80131"/>
          <a:ext cx="8382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66971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7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36481</xdr:rowOff>
    </xdr:from>
    <xdr:to>
      <xdr:col>19</xdr:col>
      <xdr:colOff>177800</xdr:colOff>
      <xdr:row>37</xdr:row>
      <xdr:rowOff>58536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80131"/>
          <a:ext cx="889000" cy="2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15776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3008</xdr:rowOff>
    </xdr:from>
    <xdr:to>
      <xdr:col>15</xdr:col>
      <xdr:colOff>50800</xdr:colOff>
      <xdr:row>37</xdr:row>
      <xdr:rowOff>58536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46658"/>
          <a:ext cx="889000" cy="5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23330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3008</xdr:rowOff>
    </xdr:from>
    <xdr:to>
      <xdr:col>10</xdr:col>
      <xdr:colOff>114300</xdr:colOff>
      <xdr:row>37</xdr:row>
      <xdr:rowOff>35807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46658"/>
          <a:ext cx="889000" cy="3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46350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150461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9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163151</xdr:rowOff>
    </xdr:from>
    <xdr:to>
      <xdr:col>24</xdr:col>
      <xdr:colOff>114300</xdr:colOff>
      <xdr:row>37</xdr:row>
      <xdr:rowOff>93301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3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141578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157131</xdr:rowOff>
    </xdr:from>
    <xdr:to>
      <xdr:col>20</xdr:col>
      <xdr:colOff>38100</xdr:colOff>
      <xdr:row>37</xdr:row>
      <xdr:rowOff>87281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2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78408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2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7736</xdr:rowOff>
    </xdr:from>
    <xdr:to>
      <xdr:col>15</xdr:col>
      <xdr:colOff>101600</xdr:colOff>
      <xdr:row>37</xdr:row>
      <xdr:rowOff>109336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100463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123658</xdr:rowOff>
    </xdr:from>
    <xdr:to>
      <xdr:col>10</xdr:col>
      <xdr:colOff>165100</xdr:colOff>
      <xdr:row>37</xdr:row>
      <xdr:rowOff>53808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70335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607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156457</xdr:rowOff>
    </xdr:from>
    <xdr:to>
      <xdr:col>6</xdr:col>
      <xdr:colOff>38100</xdr:colOff>
      <xdr:row>37</xdr:row>
      <xdr:rowOff>86607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2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103134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0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121637</xdr:rowOff>
    </xdr:from>
    <xdr:to>
      <xdr:col>24</xdr:col>
      <xdr:colOff>63500</xdr:colOff>
      <xdr:row>56</xdr:row>
      <xdr:rowOff>157007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722837"/>
          <a:ext cx="838200" cy="35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116047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888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157007</xdr:rowOff>
    </xdr:from>
    <xdr:to>
      <xdr:col>19</xdr:col>
      <xdr:colOff>177800</xdr:colOff>
      <xdr:row>57</xdr:row>
      <xdr:rowOff>56905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758207"/>
          <a:ext cx="889000" cy="7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62161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1000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37617</xdr:rowOff>
    </xdr:from>
    <xdr:to>
      <xdr:col>15</xdr:col>
      <xdr:colOff>50800</xdr:colOff>
      <xdr:row>57</xdr:row>
      <xdr:rowOff>56905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810267"/>
          <a:ext cx="889000" cy="1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73217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37617</xdr:rowOff>
    </xdr:from>
    <xdr:to>
      <xdr:col>10</xdr:col>
      <xdr:colOff>114300</xdr:colOff>
      <xdr:row>57</xdr:row>
      <xdr:rowOff>90822</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810267"/>
          <a:ext cx="889000" cy="5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84963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91402</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70837</xdr:rowOff>
    </xdr:from>
    <xdr:to>
      <xdr:col>24</xdr:col>
      <xdr:colOff>114300</xdr:colOff>
      <xdr:row>57</xdr:row>
      <xdr:rowOff>987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67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93714</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523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106207</xdr:rowOff>
    </xdr:from>
    <xdr:to>
      <xdr:col>20</xdr:col>
      <xdr:colOff>38100</xdr:colOff>
      <xdr:row>57</xdr:row>
      <xdr:rowOff>36357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70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52884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482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6105</xdr:rowOff>
    </xdr:from>
    <xdr:to>
      <xdr:col>15</xdr:col>
      <xdr:colOff>101600</xdr:colOff>
      <xdr:row>57</xdr:row>
      <xdr:rowOff>107705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77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124232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553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158267</xdr:rowOff>
    </xdr:from>
    <xdr:to>
      <xdr:col>10</xdr:col>
      <xdr:colOff>165100</xdr:colOff>
      <xdr:row>57</xdr:row>
      <xdr:rowOff>88417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75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104944</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534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40022</xdr:rowOff>
    </xdr:from>
    <xdr:to>
      <xdr:col>6</xdr:col>
      <xdr:colOff>38100</xdr:colOff>
      <xdr:row>57</xdr:row>
      <xdr:rowOff>141622</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81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158149</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30795" y="958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12979</xdr:rowOff>
    </xdr:from>
    <xdr:to>
      <xdr:col>24</xdr:col>
      <xdr:colOff>63500</xdr:colOff>
      <xdr:row>79</xdr:row>
      <xdr:rowOff>14084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57529"/>
          <a:ext cx="8382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165061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9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14084</xdr:rowOff>
    </xdr:from>
    <xdr:to>
      <xdr:col>19</xdr:col>
      <xdr:colOff>177800</xdr:colOff>
      <xdr:row>79</xdr:row>
      <xdr:rowOff>18142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58634"/>
          <a:ext cx="889000" cy="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78306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18142</xdr:rowOff>
    </xdr:from>
    <xdr:to>
      <xdr:col>15</xdr:col>
      <xdr:colOff>50800</xdr:colOff>
      <xdr:row>79</xdr:row>
      <xdr:rowOff>18199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62692"/>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75506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0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9646</xdr:rowOff>
    </xdr:from>
    <xdr:to>
      <xdr:col>10</xdr:col>
      <xdr:colOff>114300</xdr:colOff>
      <xdr:row>79</xdr:row>
      <xdr:rowOff>18199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54196"/>
          <a:ext cx="889000" cy="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102500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155763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133629</xdr:rowOff>
    </xdr:from>
    <xdr:to>
      <xdr:col>24</xdr:col>
      <xdr:colOff>114300</xdr:colOff>
      <xdr:row>79</xdr:row>
      <xdr:rowOff>63779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0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48556</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134734</xdr:rowOff>
    </xdr:from>
    <xdr:to>
      <xdr:col>20</xdr:col>
      <xdr:colOff>38100</xdr:colOff>
      <xdr:row>79</xdr:row>
      <xdr:rowOff>64884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0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56011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60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138792</xdr:rowOff>
    </xdr:from>
    <xdr:to>
      <xdr:col>15</xdr:col>
      <xdr:colOff>101600</xdr:colOff>
      <xdr:row>79</xdr:row>
      <xdr:rowOff>68942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1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60069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138849</xdr:rowOff>
    </xdr:from>
    <xdr:to>
      <xdr:col>10</xdr:col>
      <xdr:colOff>165100</xdr:colOff>
      <xdr:row>79</xdr:row>
      <xdr:rowOff>68999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1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60126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0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130296</xdr:rowOff>
    </xdr:from>
    <xdr:to>
      <xdr:col>6</xdr:col>
      <xdr:colOff>38100</xdr:colOff>
      <xdr:row>79</xdr:row>
      <xdr:rowOff>60446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51573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9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94636</xdr:rowOff>
    </xdr:from>
    <xdr:to>
      <xdr:col>24</xdr:col>
      <xdr:colOff>63500</xdr:colOff>
      <xdr:row>94</xdr:row>
      <xdr:rowOff>53366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039486"/>
          <a:ext cx="838200" cy="13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90896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378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77673</xdr:rowOff>
    </xdr:from>
    <xdr:to>
      <xdr:col>19</xdr:col>
      <xdr:colOff>177800</xdr:colOff>
      <xdr:row>94</xdr:row>
      <xdr:rowOff>53366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022523"/>
          <a:ext cx="889000" cy="14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103271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56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77673</xdr:rowOff>
    </xdr:from>
    <xdr:to>
      <xdr:col>15</xdr:col>
      <xdr:colOff>50800</xdr:colOff>
      <xdr:row>94</xdr:row>
      <xdr:rowOff>101882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022523"/>
          <a:ext cx="889000" cy="19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23330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48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101882</xdr:rowOff>
    </xdr:from>
    <xdr:to>
      <xdr:col>10</xdr:col>
      <xdr:colOff>114300</xdr:colOff>
      <xdr:row>94</xdr:row>
      <xdr:rowOff>143221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218182"/>
          <a:ext cx="889000" cy="4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29433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6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28945</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65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43836</xdr:rowOff>
    </xdr:from>
    <xdr:to>
      <xdr:col>24</xdr:col>
      <xdr:colOff>114300</xdr:colOff>
      <xdr:row>93</xdr:row>
      <xdr:rowOff>145436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598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66713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584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2566</xdr:rowOff>
    </xdr:from>
    <xdr:to>
      <xdr:col>20</xdr:col>
      <xdr:colOff>38100</xdr:colOff>
      <xdr:row>94</xdr:row>
      <xdr:rowOff>104166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11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120693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58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26873</xdr:rowOff>
    </xdr:from>
    <xdr:to>
      <xdr:col>15</xdr:col>
      <xdr:colOff>101600</xdr:colOff>
      <xdr:row>93</xdr:row>
      <xdr:rowOff>128473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597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145000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574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51082</xdr:rowOff>
    </xdr:from>
    <xdr:to>
      <xdr:col>10</xdr:col>
      <xdr:colOff>165100</xdr:colOff>
      <xdr:row>94</xdr:row>
      <xdr:rowOff>152682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16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169209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594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92421</xdr:rowOff>
    </xdr:from>
    <xdr:to>
      <xdr:col>6</xdr:col>
      <xdr:colOff>38100</xdr:colOff>
      <xdr:row>95</xdr:row>
      <xdr:rowOff>22571</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20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39098</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598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63748</xdr:rowOff>
    </xdr:from>
    <xdr:to>
      <xdr:col>55</xdr:col>
      <xdr:colOff>0</xdr:colOff>
      <xdr:row>37</xdr:row>
      <xdr:rowOff>65207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07398"/>
          <a:ext cx="838200" cy="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128770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29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63748</xdr:rowOff>
    </xdr:from>
    <xdr:to>
      <xdr:col>50</xdr:col>
      <xdr:colOff>114300</xdr:colOff>
      <xdr:row>37</xdr:row>
      <xdr:rowOff>80626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07398"/>
          <a:ext cx="889000" cy="1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57828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58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37310</xdr:rowOff>
    </xdr:from>
    <xdr:to>
      <xdr:col>45</xdr:col>
      <xdr:colOff>177800</xdr:colOff>
      <xdr:row>37</xdr:row>
      <xdr:rowOff>80626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038060"/>
          <a:ext cx="889000" cy="38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68858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6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37310</xdr:rowOff>
    </xdr:from>
    <xdr:to>
      <xdr:col>41</xdr:col>
      <xdr:colOff>50800</xdr:colOff>
      <xdr:row>37</xdr:row>
      <xdr:rowOff>112276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038060"/>
          <a:ext cx="889000" cy="41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35135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165159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14407</xdr:rowOff>
    </xdr:from>
    <xdr:to>
      <xdr:col>55</xdr:col>
      <xdr:colOff>50800</xdr:colOff>
      <xdr:row>37</xdr:row>
      <xdr:rowOff>116007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5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164284</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3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12948</xdr:rowOff>
    </xdr:from>
    <xdr:to>
      <xdr:col>50</xdr:col>
      <xdr:colOff>165100</xdr:colOff>
      <xdr:row>37</xdr:row>
      <xdr:rowOff>114548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5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105675</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44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29826</xdr:rowOff>
    </xdr:from>
    <xdr:to>
      <xdr:col>46</xdr:col>
      <xdr:colOff>38100</xdr:colOff>
      <xdr:row>37</xdr:row>
      <xdr:rowOff>131426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7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122553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157960</xdr:rowOff>
    </xdr:from>
    <xdr:to>
      <xdr:col>41</xdr:col>
      <xdr:colOff>101600</xdr:colOff>
      <xdr:row>35</xdr:row>
      <xdr:rowOff>88110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98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79237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079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61476</xdr:rowOff>
    </xdr:from>
    <xdr:to>
      <xdr:col>36</xdr:col>
      <xdr:colOff>165100</xdr:colOff>
      <xdr:row>37</xdr:row>
      <xdr:rowOff>163075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051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154202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49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157967</xdr:rowOff>
    </xdr:from>
    <xdr:to>
      <xdr:col>55</xdr:col>
      <xdr:colOff>0</xdr:colOff>
      <xdr:row>57</xdr:row>
      <xdr:rowOff>51250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59167"/>
          <a:ext cx="838200" cy="6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27302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145511</xdr:rowOff>
    </xdr:from>
    <xdr:to>
      <xdr:col>50</xdr:col>
      <xdr:colOff>114300</xdr:colOff>
      <xdr:row>57</xdr:row>
      <xdr:rowOff>51250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46711"/>
          <a:ext cx="889000" cy="7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157069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92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145511</xdr:rowOff>
    </xdr:from>
    <xdr:to>
      <xdr:col>45</xdr:col>
      <xdr:colOff>177800</xdr:colOff>
      <xdr:row>57</xdr:row>
      <xdr:rowOff>37445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46711"/>
          <a:ext cx="889000" cy="6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132549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90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37445</xdr:rowOff>
    </xdr:from>
    <xdr:to>
      <xdr:col>41</xdr:col>
      <xdr:colOff>50800</xdr:colOff>
      <xdr:row>57</xdr:row>
      <xdr:rowOff>55283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10095"/>
          <a:ext cx="889000" cy="1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141320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91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138008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9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107167</xdr:rowOff>
    </xdr:from>
    <xdr:to>
      <xdr:col>55</xdr:col>
      <xdr:colOff>50800</xdr:colOff>
      <xdr:row>57</xdr:row>
      <xdr:rowOff>37317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0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130044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59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450</xdr:rowOff>
    </xdr:from>
    <xdr:to>
      <xdr:col>50</xdr:col>
      <xdr:colOff>165100</xdr:colOff>
      <xdr:row>57</xdr:row>
      <xdr:rowOff>102050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118577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548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94711</xdr:rowOff>
    </xdr:from>
    <xdr:to>
      <xdr:col>46</xdr:col>
      <xdr:colOff>38100</xdr:colOff>
      <xdr:row>57</xdr:row>
      <xdr:rowOff>24861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41388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47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158095</xdr:rowOff>
    </xdr:from>
    <xdr:to>
      <xdr:col>41</xdr:col>
      <xdr:colOff>101600</xdr:colOff>
      <xdr:row>57</xdr:row>
      <xdr:rowOff>88245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5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104772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3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4483</xdr:rowOff>
    </xdr:from>
    <xdr:to>
      <xdr:col>36</xdr:col>
      <xdr:colOff>165100</xdr:colOff>
      <xdr:row>57</xdr:row>
      <xdr:rowOff>106083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7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122610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552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13233</xdr:rowOff>
    </xdr:from>
    <xdr:to>
      <xdr:col>55</xdr:col>
      <xdr:colOff>0</xdr:colOff>
      <xdr:row>76</xdr:row>
      <xdr:rowOff>76733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2871983"/>
          <a:ext cx="838200" cy="23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73296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7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137846</xdr:rowOff>
    </xdr:from>
    <xdr:to>
      <xdr:col>50</xdr:col>
      <xdr:colOff>114300</xdr:colOff>
      <xdr:row>75</xdr:row>
      <xdr:rowOff>13233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310796"/>
          <a:ext cx="889000" cy="56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22889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39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137846</xdr:rowOff>
    </xdr:from>
    <xdr:to>
      <xdr:col>45</xdr:col>
      <xdr:colOff>177800</xdr:colOff>
      <xdr:row>75</xdr:row>
      <xdr:rowOff>126606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310796"/>
          <a:ext cx="889000" cy="67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116019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3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26962</xdr:rowOff>
    </xdr:from>
    <xdr:to>
      <xdr:col>41</xdr:col>
      <xdr:colOff>50800</xdr:colOff>
      <xdr:row>75</xdr:row>
      <xdr:rowOff>126606</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885712"/>
          <a:ext cx="889000" cy="9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89400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9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25933</xdr:rowOff>
    </xdr:from>
    <xdr:to>
      <xdr:col>55</xdr:col>
      <xdr:colOff>50800</xdr:colOff>
      <xdr:row>76</xdr:row>
      <xdr:rowOff>127533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05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48810</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90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133883</xdr:rowOff>
    </xdr:from>
    <xdr:to>
      <xdr:col>50</xdr:col>
      <xdr:colOff>165100</xdr:colOff>
      <xdr:row>75</xdr:row>
      <xdr:rowOff>64033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82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80560</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259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87046</xdr:rowOff>
    </xdr:from>
    <xdr:to>
      <xdr:col>46</xdr:col>
      <xdr:colOff>38100</xdr:colOff>
      <xdr:row>72</xdr:row>
      <xdr:rowOff>17196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25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70</xdr:row>
      <xdr:rowOff>33723</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035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75806</xdr:rowOff>
    </xdr:from>
    <xdr:to>
      <xdr:col>41</xdr:col>
      <xdr:colOff>101600</xdr:colOff>
      <xdr:row>76</xdr:row>
      <xdr:rowOff>5956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93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22483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270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147612</xdr:rowOff>
    </xdr:from>
    <xdr:to>
      <xdr:col>36</xdr:col>
      <xdr:colOff>165100</xdr:colOff>
      <xdr:row>75</xdr:row>
      <xdr:rowOff>77762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83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94289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6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47154</xdr:rowOff>
    </xdr:from>
    <xdr:to>
      <xdr:col>55</xdr:col>
      <xdr:colOff>0</xdr:colOff>
      <xdr:row>98</xdr:row>
      <xdr:rowOff>98625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49254"/>
          <a:ext cx="838200" cy="51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149962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09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98625</xdr:rowOff>
    </xdr:from>
    <xdr:to>
      <xdr:col>50</xdr:col>
      <xdr:colOff>114300</xdr:colOff>
      <xdr:row>98</xdr:row>
      <xdr:rowOff>100820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900725"/>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87037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4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92123</xdr:rowOff>
    </xdr:from>
    <xdr:to>
      <xdr:col>45</xdr:col>
      <xdr:colOff>177800</xdr:colOff>
      <xdr:row>98</xdr:row>
      <xdr:rowOff>100820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94223"/>
          <a:ext cx="889000" cy="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80796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3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92123</xdr:rowOff>
    </xdr:from>
    <xdr:to>
      <xdr:col>41</xdr:col>
      <xdr:colOff>50800</xdr:colOff>
      <xdr:row>98</xdr:row>
      <xdr:rowOff>103600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94223"/>
          <a:ext cx="8890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90834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87143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167804</xdr:rowOff>
    </xdr:from>
    <xdr:to>
      <xdr:col>55</xdr:col>
      <xdr:colOff>50800</xdr:colOff>
      <xdr:row>98</xdr:row>
      <xdr:rowOff>97954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9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105513</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3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47825</xdr:rowOff>
    </xdr:from>
    <xdr:to>
      <xdr:col>50</xdr:col>
      <xdr:colOff>165100</xdr:colOff>
      <xdr:row>98</xdr:row>
      <xdr:rowOff>149425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4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140552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4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50020</xdr:rowOff>
    </xdr:from>
    <xdr:to>
      <xdr:col>46</xdr:col>
      <xdr:colOff>38100</xdr:colOff>
      <xdr:row>98</xdr:row>
      <xdr:rowOff>151620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142747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4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41323</xdr:rowOff>
    </xdr:from>
    <xdr:to>
      <xdr:col>41</xdr:col>
      <xdr:colOff>101600</xdr:colOff>
      <xdr:row>98</xdr:row>
      <xdr:rowOff>142923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4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134050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3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52800</xdr:rowOff>
    </xdr:from>
    <xdr:to>
      <xdr:col>36</xdr:col>
      <xdr:colOff>165100</xdr:colOff>
      <xdr:row>98</xdr:row>
      <xdr:rowOff>154400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5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145527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4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118618</xdr:rowOff>
    </xdr:from>
    <xdr:to>
      <xdr:col>85</xdr:col>
      <xdr:colOff>127000</xdr:colOff>
      <xdr:row>38</xdr:row>
      <xdr:rowOff>134989</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462268"/>
          <a:ext cx="838200" cy="18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89095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3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170853</xdr:rowOff>
    </xdr:from>
    <xdr:to>
      <xdr:col>81</xdr:col>
      <xdr:colOff>50800</xdr:colOff>
      <xdr:row>37</xdr:row>
      <xdr:rowOff>118618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171603"/>
          <a:ext cx="889000" cy="29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170853</xdr:rowOff>
    </xdr:from>
    <xdr:to>
      <xdr:col>76</xdr:col>
      <xdr:colOff>114300</xdr:colOff>
      <xdr:row>36</xdr:row>
      <xdr:rowOff>77991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171603"/>
          <a:ext cx="889000" cy="7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77991</xdr:rowOff>
    </xdr:from>
    <xdr:to>
      <xdr:col>71</xdr:col>
      <xdr:colOff>177800</xdr:colOff>
      <xdr:row>38</xdr:row>
      <xdr:rowOff>28905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250191"/>
          <a:ext cx="889000" cy="29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140860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129341</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4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84189</xdr:rowOff>
    </xdr:from>
    <xdr:to>
      <xdr:col>85</xdr:col>
      <xdr:colOff>177800</xdr:colOff>
      <xdr:row>39</xdr:row>
      <xdr:rowOff>14339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9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44646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5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67818</xdr:rowOff>
    </xdr:from>
    <xdr:to>
      <xdr:col>81</xdr:col>
      <xdr:colOff>101600</xdr:colOff>
      <xdr:row>37</xdr:row>
      <xdr:rowOff>169418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1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14495</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18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120053</xdr:rowOff>
    </xdr:from>
    <xdr:to>
      <xdr:col>76</xdr:col>
      <xdr:colOff>165100</xdr:colOff>
      <xdr:row>36</xdr:row>
      <xdr:rowOff>50203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12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66730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589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27191</xdr:rowOff>
    </xdr:from>
    <xdr:to>
      <xdr:col>72</xdr:col>
      <xdr:colOff>38100</xdr:colOff>
      <xdr:row>36</xdr:row>
      <xdr:rowOff>128791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19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145318</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597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149555</xdr:rowOff>
    </xdr:from>
    <xdr:to>
      <xdr:col>67</xdr:col>
      <xdr:colOff>101600</xdr:colOff>
      <xdr:row>38</xdr:row>
      <xdr:rowOff>79705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49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96232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26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102015</xdr:rowOff>
    </xdr:from>
    <xdr:to>
      <xdr:col>85</xdr:col>
      <xdr:colOff>127000</xdr:colOff>
      <xdr:row>77</xdr:row>
      <xdr:rowOff>105432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303665"/>
          <a:ext cx="838200" cy="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62009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3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105432</xdr:rowOff>
    </xdr:from>
    <xdr:to>
      <xdr:col>81</xdr:col>
      <xdr:colOff>50800</xdr:colOff>
      <xdr:row>77</xdr:row>
      <xdr:rowOff>109801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307082"/>
          <a:ext cx="889000" cy="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4340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109801</xdr:rowOff>
    </xdr:from>
    <xdr:to>
      <xdr:col>76</xdr:col>
      <xdr:colOff>114300</xdr:colOff>
      <xdr:row>77</xdr:row>
      <xdr:rowOff>116573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311451"/>
          <a:ext cx="889000" cy="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10109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116573</xdr:rowOff>
    </xdr:from>
    <xdr:to>
      <xdr:col>71</xdr:col>
      <xdr:colOff>177800</xdr:colOff>
      <xdr:row>77</xdr:row>
      <xdr:rowOff>117335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31822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20432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23488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39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51215</xdr:rowOff>
    </xdr:from>
    <xdr:to>
      <xdr:col>85</xdr:col>
      <xdr:colOff>177800</xdr:colOff>
      <xdr:row>77</xdr:row>
      <xdr:rowOff>152815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25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74092</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10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54632</xdr:rowOff>
    </xdr:from>
    <xdr:to>
      <xdr:col>81</xdr:col>
      <xdr:colOff>101600</xdr:colOff>
      <xdr:row>77</xdr:row>
      <xdr:rowOff>156232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25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1309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03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59001</xdr:rowOff>
    </xdr:from>
    <xdr:to>
      <xdr:col>76</xdr:col>
      <xdr:colOff>165100</xdr:colOff>
      <xdr:row>77</xdr:row>
      <xdr:rowOff>160601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26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5678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03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65773</xdr:rowOff>
    </xdr:from>
    <xdr:to>
      <xdr:col>72</xdr:col>
      <xdr:colOff>38100</xdr:colOff>
      <xdr:row>77</xdr:row>
      <xdr:rowOff>167373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6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12450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04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66535</xdr:rowOff>
    </xdr:from>
    <xdr:to>
      <xdr:col>67</xdr:col>
      <xdr:colOff>101600</xdr:colOff>
      <xdr:row>77</xdr:row>
      <xdr:rowOff>168135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26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13212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18782</xdr:rowOff>
    </xdr:from>
    <xdr:to>
      <xdr:col>85</xdr:col>
      <xdr:colOff>127000</xdr:colOff>
      <xdr:row>95</xdr:row>
      <xdr:rowOff>107555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306532"/>
          <a:ext cx="8382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135996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6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107555</xdr:rowOff>
    </xdr:from>
    <xdr:to>
      <xdr:col>81</xdr:col>
      <xdr:colOff>50800</xdr:colOff>
      <xdr:row>95</xdr:row>
      <xdr:rowOff>119734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395305"/>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81123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88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119734</xdr:rowOff>
    </xdr:from>
    <xdr:to>
      <xdr:col>76</xdr:col>
      <xdr:colOff>114300</xdr:colOff>
      <xdr:row>96</xdr:row>
      <xdr:rowOff>87381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407484"/>
          <a:ext cx="889000" cy="13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70597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87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87381</xdr:rowOff>
    </xdr:from>
    <xdr:to>
      <xdr:col>71</xdr:col>
      <xdr:colOff>177800</xdr:colOff>
      <xdr:row>97</xdr:row>
      <xdr:rowOff>6296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546581"/>
          <a:ext cx="889000" cy="9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109092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1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123305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139432</xdr:rowOff>
    </xdr:from>
    <xdr:to>
      <xdr:col>85</xdr:col>
      <xdr:colOff>177800</xdr:colOff>
      <xdr:row>95</xdr:row>
      <xdr:rowOff>69582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255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162309</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10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56755</xdr:rowOff>
    </xdr:from>
    <xdr:to>
      <xdr:col>81</xdr:col>
      <xdr:colOff>101600</xdr:colOff>
      <xdr:row>95</xdr:row>
      <xdr:rowOff>158355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34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3432</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11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68934</xdr:rowOff>
    </xdr:from>
    <xdr:to>
      <xdr:col>76</xdr:col>
      <xdr:colOff>165100</xdr:colOff>
      <xdr:row>95</xdr:row>
      <xdr:rowOff>170534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35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15611</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131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36581</xdr:rowOff>
    </xdr:from>
    <xdr:to>
      <xdr:col>72</xdr:col>
      <xdr:colOff>38100</xdr:colOff>
      <xdr:row>96</xdr:row>
      <xdr:rowOff>138181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4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154708</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03795" y="1627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126946</xdr:rowOff>
    </xdr:from>
    <xdr:to>
      <xdr:col>67</xdr:col>
      <xdr:colOff>101600</xdr:colOff>
      <xdr:row>97</xdr:row>
      <xdr:rowOff>57096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5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73623</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14795" y="16361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10675</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697225"/>
          <a:ext cx="838200" cy="3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44126</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0676"/>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38511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8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44126</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730676"/>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42644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8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32582</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719132"/>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37215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8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63485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131325</xdr:rowOff>
    </xdr:from>
    <xdr:to>
      <xdr:col>116</xdr:col>
      <xdr:colOff>114300</xdr:colOff>
      <xdr:row>39</xdr:row>
      <xdr:rowOff>61475</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4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57422</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7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164776</xdr:rowOff>
    </xdr:from>
    <xdr:to>
      <xdr:col>107</xdr:col>
      <xdr:colOff>101600</xdr:colOff>
      <xdr:row>39</xdr:row>
      <xdr:rowOff>94926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7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86053</xdr:rowOff>
    </xdr:from>
    <xdr:ext cx="313932"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77333" y="6772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153232</xdr:rowOff>
    </xdr:from>
    <xdr:to>
      <xdr:col>98</xdr:col>
      <xdr:colOff>38100</xdr:colOff>
      <xdr:row>39</xdr:row>
      <xdr:rowOff>83382</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6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74509</xdr:rowOff>
    </xdr:from>
    <xdr:ext cx="378565"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7017" y="6761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127973</xdr:rowOff>
    </xdr:from>
    <xdr:to>
      <xdr:col>116</xdr:col>
      <xdr:colOff>63500</xdr:colOff>
      <xdr:row>58</xdr:row>
      <xdr:rowOff>133231</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72073"/>
          <a:ext cx="8382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121778</xdr:rowOff>
    </xdr:from>
    <xdr:to>
      <xdr:col>111</xdr:col>
      <xdr:colOff>177800</xdr:colOff>
      <xdr:row>58</xdr:row>
      <xdr:rowOff>127973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65878"/>
          <a:ext cx="889000" cy="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116451</xdr:rowOff>
    </xdr:from>
    <xdr:to>
      <xdr:col>107</xdr:col>
      <xdr:colOff>50800</xdr:colOff>
      <xdr:row>58</xdr:row>
      <xdr:rowOff>121778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60551"/>
          <a:ext cx="889000" cy="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116451</xdr:rowOff>
    </xdr:from>
    <xdr:to>
      <xdr:col>102</xdr:col>
      <xdr:colOff>114300</xdr:colOff>
      <xdr:row>58</xdr:row>
      <xdr:rowOff>119194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1006055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63283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81869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82431</xdr:rowOff>
    </xdr:from>
    <xdr:to>
      <xdr:col>116</xdr:col>
      <xdr:colOff>114300</xdr:colOff>
      <xdr:row>59</xdr:row>
      <xdr:rowOff>12581</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2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168808</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1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77173</xdr:rowOff>
    </xdr:from>
    <xdr:to>
      <xdr:col>112</xdr:col>
      <xdr:colOff>38100</xdr:colOff>
      <xdr:row>59</xdr:row>
      <xdr:rowOff>7323</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2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169900</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114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70978</xdr:rowOff>
    </xdr:from>
    <xdr:to>
      <xdr:col>107</xdr:col>
      <xdr:colOff>101600</xdr:colOff>
      <xdr:row>59</xdr:row>
      <xdr:rowOff>1128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1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163705</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107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65651</xdr:rowOff>
    </xdr:from>
    <xdr:to>
      <xdr:col>102</xdr:col>
      <xdr:colOff>165100</xdr:colOff>
      <xdr:row>58</xdr:row>
      <xdr:rowOff>167251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0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158378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1010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68394</xdr:rowOff>
    </xdr:from>
    <xdr:to>
      <xdr:col>98</xdr:col>
      <xdr:colOff>38100</xdr:colOff>
      <xdr:row>58</xdr:row>
      <xdr:rowOff>169994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1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161121</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10105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149733</xdr:rowOff>
    </xdr:from>
    <xdr:to>
      <xdr:col>116</xdr:col>
      <xdr:colOff>63500</xdr:colOff>
      <xdr:row>77</xdr:row>
      <xdr:rowOff>54153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179933"/>
          <a:ext cx="838200" cy="7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40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149733</xdr:rowOff>
    </xdr:from>
    <xdr:to>
      <xdr:col>111</xdr:col>
      <xdr:colOff>177800</xdr:colOff>
      <xdr:row>76</xdr:row>
      <xdr:rowOff>162433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179933"/>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102443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3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162433</xdr:rowOff>
    </xdr:from>
    <xdr:to>
      <xdr:col>107</xdr:col>
      <xdr:colOff>50800</xdr:colOff>
      <xdr:row>76</xdr:row>
      <xdr:rowOff>167869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192633"/>
          <a:ext cx="8890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109123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1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167869</xdr:rowOff>
    </xdr:from>
    <xdr:to>
      <xdr:col>102</xdr:col>
      <xdr:colOff>114300</xdr:colOff>
      <xdr:row>77</xdr:row>
      <xdr:rowOff>34937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198069"/>
          <a:ext cx="889000" cy="38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133469</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33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62272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3353</xdr:rowOff>
    </xdr:from>
    <xdr:to>
      <xdr:col>116</xdr:col>
      <xdr:colOff>114300</xdr:colOff>
      <xdr:row>77</xdr:row>
      <xdr:rowOff>104953</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0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153230</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1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98933</xdr:rowOff>
    </xdr:from>
    <xdr:to>
      <xdr:col>112</xdr:col>
      <xdr:colOff>38100</xdr:colOff>
      <xdr:row>77</xdr:row>
      <xdr:rowOff>29083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12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45610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111633</xdr:rowOff>
    </xdr:from>
    <xdr:to>
      <xdr:col>107</xdr:col>
      <xdr:colOff>101600</xdr:colOff>
      <xdr:row>77</xdr:row>
      <xdr:rowOff>41783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1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58310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9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117069</xdr:rowOff>
    </xdr:from>
    <xdr:to>
      <xdr:col>102</xdr:col>
      <xdr:colOff>165100</xdr:colOff>
      <xdr:row>77</xdr:row>
      <xdr:rowOff>47219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14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63746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2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155587</xdr:rowOff>
    </xdr:from>
    <xdr:to>
      <xdr:col>98</xdr:col>
      <xdr:colOff>38100</xdr:colOff>
      <xdr:row>77</xdr:row>
      <xdr:rowOff>85737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18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76864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27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229,482</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円となっており、類似団体の中でも一人当たりコストが上位の状況となっている。主な要因として、ふるさと納税事業の事業拡充が考えられる。</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178,414</a:t>
          </a:r>
          <a:r>
            <a:rPr kumimoji="1" lang="ja-JP" altLang="en-US" sz="1300">
              <a:latin typeface="ＭＳ Ｐゴシック" panose="020B0600070205080204" pitchFamily="50" charset="-128"/>
              <a:ea typeface="ＭＳ Ｐゴシック" panose="020B0600070205080204" pitchFamily="50" charset="-128"/>
            </a:rPr>
            <a:t>円となっており、類似団体の中でも一人当たりコストが上位の状況となっている。高齢者の増加と子育て支援の充実に重点的に取り組んできたことや物価高騰対応重点支援給付金事業等の増加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普通建設事業は、住民一人当たり</a:t>
          </a:r>
          <a:r>
            <a:rPr kumimoji="1" lang="en-US" altLang="ja-JP" sz="1300">
              <a:latin typeface="ＭＳ Ｐゴシック" panose="020B0600070205080204" pitchFamily="50" charset="-128"/>
              <a:ea typeface="ＭＳ Ｐゴシック" panose="020B0600070205080204" pitchFamily="50" charset="-128"/>
            </a:rPr>
            <a:t>142,009</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円となっており、類似団体と比較すると依然として高い水準となっている。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畜産クラスター事業や運動公園体育館改修事業等により</a:t>
          </a:r>
          <a:r>
            <a:rPr kumimoji="1" lang="ja-JP" altLang="en-US" sz="1300">
              <a:latin typeface="ＭＳ Ｐゴシック" panose="020B0600070205080204" pitchFamily="50" charset="-128"/>
              <a:ea typeface="ＭＳ Ｐゴシック" panose="020B0600070205080204" pitchFamily="50" charset="-128"/>
            </a:rPr>
            <a:t>普通建設事業が増加したことによる。</a:t>
          </a: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277,895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今後も事務事業の見直しや歳出の抑制を行い、住民一人当たりのコストを下げることで持続可能な財政運営を図る。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鹿児島県志布志市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29,193
28,543
290.21
34,845,325
34,063,293
777,869
11,343,232
20,034,494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168847</xdr:rowOff>
    </xdr:from>
    <xdr:to>
      <xdr:col>24</xdr:col>
      <xdr:colOff>63500</xdr:colOff>
      <xdr:row>35</xdr:row>
      <xdr:rowOff>31305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98147"/>
          <a:ext cx="8382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45038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31305</xdr:rowOff>
    </xdr:from>
    <xdr:to>
      <xdr:col>19</xdr:col>
      <xdr:colOff>177800</xdr:colOff>
      <xdr:row>35</xdr:row>
      <xdr:rowOff>72263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32055"/>
          <a:ext cx="889000" cy="4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11130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72263</xdr:rowOff>
    </xdr:from>
    <xdr:to>
      <xdr:col>15</xdr:col>
      <xdr:colOff>50800</xdr:colOff>
      <xdr:row>35</xdr:row>
      <xdr:rowOff>74930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7301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21798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49593</xdr:rowOff>
    </xdr:from>
    <xdr:to>
      <xdr:col>10</xdr:col>
      <xdr:colOff>114300</xdr:colOff>
      <xdr:row>35</xdr:row>
      <xdr:rowOff>74930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50343"/>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46943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118047</xdr:rowOff>
    </xdr:from>
    <xdr:to>
      <xdr:col>24</xdr:col>
      <xdr:colOff>114300</xdr:colOff>
      <xdr:row>35</xdr:row>
      <xdr:rowOff>48197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4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140924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98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151955</xdr:rowOff>
    </xdr:from>
    <xdr:to>
      <xdr:col>20</xdr:col>
      <xdr:colOff>38100</xdr:colOff>
      <xdr:row>35</xdr:row>
      <xdr:rowOff>82105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8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98632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56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21463</xdr:rowOff>
    </xdr:from>
    <xdr:to>
      <xdr:col>15</xdr:col>
      <xdr:colOff>101600</xdr:colOff>
      <xdr:row>35</xdr:row>
      <xdr:rowOff>123063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139590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9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24130</xdr:rowOff>
    </xdr:from>
    <xdr:to>
      <xdr:col>10</xdr:col>
      <xdr:colOff>165100</xdr:colOff>
      <xdr:row>35</xdr:row>
      <xdr:rowOff>125730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142257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170243</xdr:rowOff>
    </xdr:from>
    <xdr:to>
      <xdr:col>6</xdr:col>
      <xdr:colOff>38100</xdr:colOff>
      <xdr:row>35</xdr:row>
      <xdr:rowOff>100393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116920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7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112133</xdr:rowOff>
    </xdr:from>
    <xdr:to>
      <xdr:col>24</xdr:col>
      <xdr:colOff>63500</xdr:colOff>
      <xdr:row>56</xdr:row>
      <xdr:rowOff>157061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13333"/>
          <a:ext cx="838200" cy="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16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157061</xdr:rowOff>
    </xdr:from>
    <xdr:to>
      <xdr:col>19</xdr:col>
      <xdr:colOff>177800</xdr:colOff>
      <xdr:row>57</xdr:row>
      <xdr:rowOff>9802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58261"/>
          <a:ext cx="889000" cy="2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90809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106418</xdr:rowOff>
    </xdr:from>
    <xdr:to>
      <xdr:col>15</xdr:col>
      <xdr:colOff>50800</xdr:colOff>
      <xdr:row>57</xdr:row>
      <xdr:rowOff>9802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07618"/>
          <a:ext cx="889000" cy="7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87303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106418</xdr:rowOff>
    </xdr:from>
    <xdr:to>
      <xdr:col>10</xdr:col>
      <xdr:colOff>114300</xdr:colOff>
      <xdr:row>57</xdr:row>
      <xdr:rowOff>122127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707618"/>
          <a:ext cx="889000" cy="18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161669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128798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61333</xdr:rowOff>
    </xdr:from>
    <xdr:to>
      <xdr:col>24</xdr:col>
      <xdr:colOff>114300</xdr:colOff>
      <xdr:row>56</xdr:row>
      <xdr:rowOff>162933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6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84210</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13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106261</xdr:rowOff>
    </xdr:from>
    <xdr:to>
      <xdr:col>20</xdr:col>
      <xdr:colOff>38100</xdr:colOff>
      <xdr:row>57</xdr:row>
      <xdr:rowOff>36411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0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52938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8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130452</xdr:rowOff>
    </xdr:from>
    <xdr:to>
      <xdr:col>15</xdr:col>
      <xdr:colOff>101600</xdr:colOff>
      <xdr:row>57</xdr:row>
      <xdr:rowOff>60602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3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77129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06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55618</xdr:rowOff>
    </xdr:from>
    <xdr:to>
      <xdr:col>10</xdr:col>
      <xdr:colOff>165100</xdr:colOff>
      <xdr:row>56</xdr:row>
      <xdr:rowOff>157218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5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2295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3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71327</xdr:rowOff>
    </xdr:from>
    <xdr:to>
      <xdr:col>6</xdr:col>
      <xdr:colOff>38100</xdr:colOff>
      <xdr:row>58</xdr:row>
      <xdr:rowOff>1477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4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18004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1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79857</xdr:rowOff>
    </xdr:from>
    <xdr:to>
      <xdr:col>24</xdr:col>
      <xdr:colOff>63500</xdr:colOff>
      <xdr:row>74</xdr:row>
      <xdr:rowOff>141263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67157"/>
          <a:ext cx="838200" cy="6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32269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9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55772</xdr:rowOff>
    </xdr:from>
    <xdr:to>
      <xdr:col>19</xdr:col>
      <xdr:colOff>177800</xdr:colOff>
      <xdr:row>74</xdr:row>
      <xdr:rowOff>141263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743072"/>
          <a:ext cx="889000" cy="8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31793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6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55772</xdr:rowOff>
    </xdr:from>
    <xdr:to>
      <xdr:col>15</xdr:col>
      <xdr:colOff>50800</xdr:colOff>
      <xdr:row>75</xdr:row>
      <xdr:rowOff>32016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743072"/>
          <a:ext cx="889000" cy="14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162899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158592</xdr:rowOff>
    </xdr:from>
    <xdr:to>
      <xdr:col>10</xdr:col>
      <xdr:colOff>114300</xdr:colOff>
      <xdr:row>75</xdr:row>
      <xdr:rowOff>32016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2845892"/>
          <a:ext cx="8890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118854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29057</xdr:rowOff>
    </xdr:from>
    <xdr:to>
      <xdr:col>24</xdr:col>
      <xdr:colOff>114300</xdr:colOff>
      <xdr:row>74</xdr:row>
      <xdr:rowOff>130657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1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51934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6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90463</xdr:rowOff>
    </xdr:from>
    <xdr:to>
      <xdr:col>20</xdr:col>
      <xdr:colOff>38100</xdr:colOff>
      <xdr:row>75</xdr:row>
      <xdr:rowOff>20613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7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37140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52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4972</xdr:rowOff>
    </xdr:from>
    <xdr:to>
      <xdr:col>15</xdr:col>
      <xdr:colOff>101600</xdr:colOff>
      <xdr:row>74</xdr:row>
      <xdr:rowOff>106572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69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123099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467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152666</xdr:rowOff>
    </xdr:from>
    <xdr:to>
      <xdr:col>10</xdr:col>
      <xdr:colOff>165100</xdr:colOff>
      <xdr:row>75</xdr:row>
      <xdr:rowOff>82816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3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99343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1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107792</xdr:rowOff>
    </xdr:from>
    <xdr:to>
      <xdr:col>6</xdr:col>
      <xdr:colOff>38100</xdr:colOff>
      <xdr:row>75</xdr:row>
      <xdr:rowOff>37942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79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54469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7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103206</xdr:rowOff>
    </xdr:from>
    <xdr:to>
      <xdr:col>24</xdr:col>
      <xdr:colOff>63500</xdr:colOff>
      <xdr:row>97</xdr:row>
      <xdr:rowOff>109169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733856"/>
          <a:ext cx="838200" cy="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144018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31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109169</xdr:rowOff>
    </xdr:from>
    <xdr:to>
      <xdr:col>19</xdr:col>
      <xdr:colOff>177800</xdr:colOff>
      <xdr:row>97</xdr:row>
      <xdr:rowOff>117932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739819"/>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6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117932</xdr:rowOff>
    </xdr:from>
    <xdr:to>
      <xdr:col>15</xdr:col>
      <xdr:colOff>50800</xdr:colOff>
      <xdr:row>97</xdr:row>
      <xdr:rowOff>149059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48582"/>
          <a:ext cx="8890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83304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7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141520</xdr:rowOff>
    </xdr:from>
    <xdr:to>
      <xdr:col>10</xdr:col>
      <xdr:colOff>114300</xdr:colOff>
      <xdr:row>97</xdr:row>
      <xdr:rowOff>149059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772170"/>
          <a:ext cx="889000" cy="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117842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40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124091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41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52406</xdr:rowOff>
    </xdr:from>
    <xdr:to>
      <xdr:col>24</xdr:col>
      <xdr:colOff>114300</xdr:colOff>
      <xdr:row>97</xdr:row>
      <xdr:rowOff>154006</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8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138783</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59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58369</xdr:rowOff>
    </xdr:from>
    <xdr:to>
      <xdr:col>20</xdr:col>
      <xdr:colOff>38100</xdr:colOff>
      <xdr:row>97</xdr:row>
      <xdr:rowOff>159969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8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151096</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67132</xdr:rowOff>
    </xdr:from>
    <xdr:to>
      <xdr:col>15</xdr:col>
      <xdr:colOff>101600</xdr:colOff>
      <xdr:row>97</xdr:row>
      <xdr:rowOff>168732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159859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9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98259</xdr:rowOff>
    </xdr:from>
    <xdr:to>
      <xdr:col>10</xdr:col>
      <xdr:colOff>165100</xdr:colOff>
      <xdr:row>98</xdr:row>
      <xdr:rowOff>28409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72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19536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82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90720</xdr:rowOff>
    </xdr:from>
    <xdr:to>
      <xdr:col>6</xdr:col>
      <xdr:colOff>38100</xdr:colOff>
      <xdr:row>98</xdr:row>
      <xdr:rowOff>20870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2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11997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1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154884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27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65948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79664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104810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101218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43627</xdr:rowOff>
    </xdr:from>
    <xdr:to>
      <xdr:col>55</xdr:col>
      <xdr:colOff>0</xdr:colOff>
      <xdr:row>55</xdr:row>
      <xdr:rowOff>166591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473377"/>
          <a:ext cx="838200" cy="12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3228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75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19609</xdr:rowOff>
    </xdr:from>
    <xdr:to>
      <xdr:col>50</xdr:col>
      <xdr:colOff>114300</xdr:colOff>
      <xdr:row>55</xdr:row>
      <xdr:rowOff>166591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449359"/>
          <a:ext cx="889000" cy="14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134139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90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19609</xdr:rowOff>
    </xdr:from>
    <xdr:to>
      <xdr:col>45</xdr:col>
      <xdr:colOff>177800</xdr:colOff>
      <xdr:row>56</xdr:row>
      <xdr:rowOff>71585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449359"/>
          <a:ext cx="889000" cy="22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130687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90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71585</xdr:rowOff>
    </xdr:from>
    <xdr:to>
      <xdr:col>41</xdr:col>
      <xdr:colOff>50800</xdr:colOff>
      <xdr:row>56</xdr:row>
      <xdr:rowOff>142184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672785"/>
          <a:ext cx="889000" cy="7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137507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91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159674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93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164277</xdr:rowOff>
    </xdr:from>
    <xdr:to>
      <xdr:col>55</xdr:col>
      <xdr:colOff>50800</xdr:colOff>
      <xdr:row>55</xdr:row>
      <xdr:rowOff>94427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42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15704</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27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115791</xdr:rowOff>
    </xdr:from>
    <xdr:to>
      <xdr:col>50</xdr:col>
      <xdr:colOff>165100</xdr:colOff>
      <xdr:row>56</xdr:row>
      <xdr:rowOff>45941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54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62468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32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140259</xdr:rowOff>
    </xdr:from>
    <xdr:to>
      <xdr:col>46</xdr:col>
      <xdr:colOff>38100</xdr:colOff>
      <xdr:row>55</xdr:row>
      <xdr:rowOff>70409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39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86936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173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20785</xdr:rowOff>
    </xdr:from>
    <xdr:to>
      <xdr:col>41</xdr:col>
      <xdr:colOff>101600</xdr:colOff>
      <xdr:row>56</xdr:row>
      <xdr:rowOff>122385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62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138912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39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91384</xdr:rowOff>
    </xdr:from>
    <xdr:to>
      <xdr:col>36</xdr:col>
      <xdr:colOff>165100</xdr:colOff>
      <xdr:row>57</xdr:row>
      <xdr:rowOff>21534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69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38061</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46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84118</xdr:rowOff>
    </xdr:from>
    <xdr:to>
      <xdr:col>55</xdr:col>
      <xdr:colOff>0</xdr:colOff>
      <xdr:row>74</xdr:row>
      <xdr:rowOff>155647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2771418"/>
          <a:ext cx="838200" cy="7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110921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155647</xdr:rowOff>
    </xdr:from>
    <xdr:to>
      <xdr:col>50</xdr:col>
      <xdr:colOff>114300</xdr:colOff>
      <xdr:row>75</xdr:row>
      <xdr:rowOff>118426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2842947"/>
          <a:ext cx="889000" cy="13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44614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19996</xdr:rowOff>
    </xdr:from>
    <xdr:to>
      <xdr:col>45</xdr:col>
      <xdr:colOff>177800</xdr:colOff>
      <xdr:row>75</xdr:row>
      <xdr:rowOff>118426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2878746"/>
          <a:ext cx="889000" cy="9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40453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19996</xdr:rowOff>
    </xdr:from>
    <xdr:to>
      <xdr:col>41</xdr:col>
      <xdr:colOff>50800</xdr:colOff>
      <xdr:row>76</xdr:row>
      <xdr:rowOff>60229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2878746"/>
          <a:ext cx="889000" cy="21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33293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82625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33318</xdr:rowOff>
    </xdr:from>
    <xdr:to>
      <xdr:col>55</xdr:col>
      <xdr:colOff>50800</xdr:colOff>
      <xdr:row>74</xdr:row>
      <xdr:rowOff>134918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27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56195</xdr:rowOff>
    </xdr:from>
    <xdr:ext cx="599010"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257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104847</xdr:rowOff>
    </xdr:from>
    <xdr:to>
      <xdr:col>50</xdr:col>
      <xdr:colOff>165100</xdr:colOff>
      <xdr:row>75</xdr:row>
      <xdr:rowOff>34997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27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51524</xdr:rowOff>
    </xdr:from>
    <xdr:ext cx="59901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39795" y="12567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67626</xdr:rowOff>
    </xdr:from>
    <xdr:to>
      <xdr:col>46</xdr:col>
      <xdr:colOff>38100</xdr:colOff>
      <xdr:row>75</xdr:row>
      <xdr:rowOff>169227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29263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14303</xdr:rowOff>
    </xdr:from>
    <xdr:ext cx="59901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50795" y="127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140646</xdr:rowOff>
    </xdr:from>
    <xdr:to>
      <xdr:col>41</xdr:col>
      <xdr:colOff>101600</xdr:colOff>
      <xdr:row>75</xdr:row>
      <xdr:rowOff>70796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282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87323</xdr:rowOff>
    </xdr:from>
    <xdr:ext cx="59901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61795" y="12603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9429</xdr:rowOff>
    </xdr:from>
    <xdr:to>
      <xdr:col>36</xdr:col>
      <xdr:colOff>165100</xdr:colOff>
      <xdr:row>76</xdr:row>
      <xdr:rowOff>111029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0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127557</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28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50195</xdr:rowOff>
    </xdr:from>
    <xdr:to>
      <xdr:col>55</xdr:col>
      <xdr:colOff>0</xdr:colOff>
      <xdr:row>97</xdr:row>
      <xdr:rowOff>75592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680845"/>
          <a:ext cx="8382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45559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333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67836</xdr:rowOff>
    </xdr:from>
    <xdr:to>
      <xdr:col>50</xdr:col>
      <xdr:colOff>114300</xdr:colOff>
      <xdr:row>97</xdr:row>
      <xdr:rowOff>50195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527036"/>
          <a:ext cx="889000" cy="15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144170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67836</xdr:rowOff>
    </xdr:from>
    <xdr:to>
      <xdr:col>45</xdr:col>
      <xdr:colOff>177800</xdr:colOff>
      <xdr:row>96</xdr:row>
      <xdr:rowOff>153073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527036"/>
          <a:ext cx="889000" cy="8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131535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153073</xdr:rowOff>
    </xdr:from>
    <xdr:to>
      <xdr:col>41</xdr:col>
      <xdr:colOff>50800</xdr:colOff>
      <xdr:row>96</xdr:row>
      <xdr:rowOff>170659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612273"/>
          <a:ext cx="889000" cy="1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40248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24792</xdr:rowOff>
    </xdr:from>
    <xdr:to>
      <xdr:col>55</xdr:col>
      <xdr:colOff>50800</xdr:colOff>
      <xdr:row>97</xdr:row>
      <xdr:rowOff>126392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5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3219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3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170845</xdr:rowOff>
    </xdr:from>
    <xdr:to>
      <xdr:col>50</xdr:col>
      <xdr:colOff>165100</xdr:colOff>
      <xdr:row>97</xdr:row>
      <xdr:rowOff>100995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92122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72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17036</xdr:rowOff>
    </xdr:from>
    <xdr:to>
      <xdr:col>46</xdr:col>
      <xdr:colOff>38100</xdr:colOff>
      <xdr:row>96</xdr:row>
      <xdr:rowOff>118636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47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109763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56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102273</xdr:rowOff>
    </xdr:from>
    <xdr:to>
      <xdr:col>41</xdr:col>
      <xdr:colOff>101600</xdr:colOff>
      <xdr:row>97</xdr:row>
      <xdr:rowOff>32423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56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23550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65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119859</xdr:rowOff>
    </xdr:from>
    <xdr:to>
      <xdr:col>36</xdr:col>
      <xdr:colOff>165100</xdr:colOff>
      <xdr:row>97</xdr:row>
      <xdr:rowOff>50009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7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41136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67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138420</xdr:rowOff>
    </xdr:from>
    <xdr:to>
      <xdr:col>85</xdr:col>
      <xdr:colOff>127000</xdr:colOff>
      <xdr:row>36</xdr:row>
      <xdr:rowOff>21925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139170"/>
          <a:ext cx="838200" cy="5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170413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828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21925</xdr:rowOff>
    </xdr:from>
    <xdr:to>
      <xdr:col>81</xdr:col>
      <xdr:colOff>50800</xdr:colOff>
      <xdr:row>36</xdr:row>
      <xdr:rowOff>69588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194125"/>
          <a:ext cx="889000" cy="4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126766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578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20896</xdr:rowOff>
    </xdr:from>
    <xdr:to>
      <xdr:col>76</xdr:col>
      <xdr:colOff>114300</xdr:colOff>
      <xdr:row>36</xdr:row>
      <xdr:rowOff>69588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193096"/>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136088</xdr:rowOff>
    </xdr:from>
    <xdr:to>
      <xdr:col>71</xdr:col>
      <xdr:colOff>177800</xdr:colOff>
      <xdr:row>36</xdr:row>
      <xdr:rowOff>20896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136838"/>
          <a:ext cx="889000" cy="56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94121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75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151843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580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87620</xdr:rowOff>
    </xdr:from>
    <xdr:to>
      <xdr:col>85</xdr:col>
      <xdr:colOff>177800</xdr:colOff>
      <xdr:row>36</xdr:row>
      <xdr:rowOff>17770</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08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66047</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0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142575</xdr:rowOff>
    </xdr:from>
    <xdr:to>
      <xdr:col>81</xdr:col>
      <xdr:colOff>101600</xdr:colOff>
      <xdr:row>36</xdr:row>
      <xdr:rowOff>72725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14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63852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23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18788</xdr:rowOff>
    </xdr:from>
    <xdr:to>
      <xdr:col>76</xdr:col>
      <xdr:colOff>165100</xdr:colOff>
      <xdr:row>36</xdr:row>
      <xdr:rowOff>120388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19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111515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28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141546</xdr:rowOff>
    </xdr:from>
    <xdr:to>
      <xdr:col>72</xdr:col>
      <xdr:colOff>38100</xdr:colOff>
      <xdr:row>36</xdr:row>
      <xdr:rowOff>71696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1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62823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85288</xdr:rowOff>
    </xdr:from>
    <xdr:to>
      <xdr:col>67</xdr:col>
      <xdr:colOff>101600</xdr:colOff>
      <xdr:row>36</xdr:row>
      <xdr:rowOff>15438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0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6565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17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84292</xdr:rowOff>
    </xdr:from>
    <xdr:to>
      <xdr:col>85</xdr:col>
      <xdr:colOff>127000</xdr:colOff>
      <xdr:row>56</xdr:row>
      <xdr:rowOff>159044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685492"/>
          <a:ext cx="838200" cy="7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97672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98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159044</xdr:rowOff>
    </xdr:from>
    <xdr:to>
      <xdr:col>81</xdr:col>
      <xdr:colOff>50800</xdr:colOff>
      <xdr:row>56</xdr:row>
      <xdr:rowOff>171100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9760244"/>
          <a:ext cx="889000" cy="1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59221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8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171100</xdr:rowOff>
    </xdr:from>
    <xdr:to>
      <xdr:col>76</xdr:col>
      <xdr:colOff>114300</xdr:colOff>
      <xdr:row>57</xdr:row>
      <xdr:rowOff>3404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9772300"/>
          <a:ext cx="889000" cy="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52372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82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3404</xdr:rowOff>
    </xdr:from>
    <xdr:to>
      <xdr:col>71</xdr:col>
      <xdr:colOff>177800</xdr:colOff>
      <xdr:row>57</xdr:row>
      <xdr:rowOff>22936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776054"/>
          <a:ext cx="889000" cy="1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54701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48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73794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50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33492</xdr:rowOff>
    </xdr:from>
    <xdr:to>
      <xdr:col>85</xdr:col>
      <xdr:colOff>177800</xdr:colOff>
      <xdr:row>56</xdr:row>
      <xdr:rowOff>135092</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63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56369</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486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108244</xdr:rowOff>
    </xdr:from>
    <xdr:to>
      <xdr:col>81</xdr:col>
      <xdr:colOff>101600</xdr:colOff>
      <xdr:row>57</xdr:row>
      <xdr:rowOff>38394</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70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54921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4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120300</xdr:rowOff>
    </xdr:from>
    <xdr:to>
      <xdr:col>76</xdr:col>
      <xdr:colOff>165100</xdr:colOff>
      <xdr:row>57</xdr:row>
      <xdr:rowOff>50450</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7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66977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49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124054</xdr:rowOff>
    </xdr:from>
    <xdr:to>
      <xdr:col>72</xdr:col>
      <xdr:colOff>38100</xdr:colOff>
      <xdr:row>57</xdr:row>
      <xdr:rowOff>54204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72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45331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1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143586</xdr:rowOff>
    </xdr:from>
    <xdr:to>
      <xdr:col>67</xdr:col>
      <xdr:colOff>101600</xdr:colOff>
      <xdr:row>57</xdr:row>
      <xdr:rowOff>73736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74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64863</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8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118618</xdr:rowOff>
    </xdr:from>
    <xdr:to>
      <xdr:col>85</xdr:col>
      <xdr:colOff>127000</xdr:colOff>
      <xdr:row>78</xdr:row>
      <xdr:rowOff>134989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20268"/>
          <a:ext cx="838200" cy="18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89095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290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170853</xdr:rowOff>
    </xdr:from>
    <xdr:to>
      <xdr:col>81</xdr:col>
      <xdr:colOff>50800</xdr:colOff>
      <xdr:row>77</xdr:row>
      <xdr:rowOff>118618</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029603"/>
          <a:ext cx="889000" cy="29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170853</xdr:rowOff>
    </xdr:from>
    <xdr:to>
      <xdr:col>76</xdr:col>
      <xdr:colOff>114300</xdr:colOff>
      <xdr:row>76</xdr:row>
      <xdr:rowOff>77991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703300" y="13029603"/>
          <a:ext cx="889000" cy="7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130015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50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77991</xdr:rowOff>
    </xdr:from>
    <xdr:to>
      <xdr:col>71</xdr:col>
      <xdr:colOff>177800</xdr:colOff>
      <xdr:row>78</xdr:row>
      <xdr:rowOff>28905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2814300" y="13108191"/>
          <a:ext cx="889000" cy="29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140860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51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129342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50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84189</xdr:rowOff>
    </xdr:from>
    <xdr:to>
      <xdr:col>85</xdr:col>
      <xdr:colOff>177800</xdr:colOff>
      <xdr:row>79</xdr:row>
      <xdr:rowOff>14339</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45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44646</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1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67818</xdr:rowOff>
    </xdr:from>
    <xdr:to>
      <xdr:col>81</xdr:col>
      <xdr:colOff>101600</xdr:colOff>
      <xdr:row>77</xdr:row>
      <xdr:rowOff>169418</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26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14495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304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120053</xdr:rowOff>
    </xdr:from>
    <xdr:to>
      <xdr:col>76</xdr:col>
      <xdr:colOff>165100</xdr:colOff>
      <xdr:row>76</xdr:row>
      <xdr:rowOff>50203</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29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66730</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25111" y="1275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27191</xdr:rowOff>
    </xdr:from>
    <xdr:to>
      <xdr:col>72</xdr:col>
      <xdr:colOff>38100</xdr:colOff>
      <xdr:row>76</xdr:row>
      <xdr:rowOff>128791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05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145318</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36111" y="1283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149555</xdr:rowOff>
    </xdr:from>
    <xdr:to>
      <xdr:col>67</xdr:col>
      <xdr:colOff>101600</xdr:colOff>
      <xdr:row>78</xdr:row>
      <xdr:rowOff>79705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5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96232</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47111" y="1312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102015</xdr:rowOff>
    </xdr:from>
    <xdr:to>
      <xdr:col>85</xdr:col>
      <xdr:colOff>127000</xdr:colOff>
      <xdr:row>97</xdr:row>
      <xdr:rowOff>105432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732665"/>
          <a:ext cx="838200" cy="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62005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692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105432</xdr:rowOff>
    </xdr:from>
    <xdr:to>
      <xdr:col>81</xdr:col>
      <xdr:colOff>50800</xdr:colOff>
      <xdr:row>97</xdr:row>
      <xdr:rowOff>109801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736082"/>
          <a:ext cx="889000" cy="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109801</xdr:rowOff>
    </xdr:from>
    <xdr:to>
      <xdr:col>76</xdr:col>
      <xdr:colOff>114300</xdr:colOff>
      <xdr:row>97</xdr:row>
      <xdr:rowOff>116573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740451"/>
          <a:ext cx="889000" cy="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116573</xdr:rowOff>
    </xdr:from>
    <xdr:to>
      <xdr:col>71</xdr:col>
      <xdr:colOff>177800</xdr:colOff>
      <xdr:row>97</xdr:row>
      <xdr:rowOff>117335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74722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20423</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23483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8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51215</xdr:rowOff>
    </xdr:from>
    <xdr:to>
      <xdr:col>85</xdr:col>
      <xdr:colOff>177800</xdr:colOff>
      <xdr:row>97</xdr:row>
      <xdr:rowOff>152815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68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74092</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3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54632</xdr:rowOff>
    </xdr:from>
    <xdr:to>
      <xdr:col>81</xdr:col>
      <xdr:colOff>101600</xdr:colOff>
      <xdr:row>97</xdr:row>
      <xdr:rowOff>156232</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8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46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59001</xdr:rowOff>
    </xdr:from>
    <xdr:to>
      <xdr:col>76</xdr:col>
      <xdr:colOff>165100</xdr:colOff>
      <xdr:row>97</xdr:row>
      <xdr:rowOff>160601</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8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5678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6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65773</xdr:rowOff>
    </xdr:from>
    <xdr:to>
      <xdr:col>72</xdr:col>
      <xdr:colOff>38100</xdr:colOff>
      <xdr:row>97</xdr:row>
      <xdr:rowOff>167373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9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12450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7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66535</xdr:rowOff>
    </xdr:from>
    <xdr:to>
      <xdr:col>67</xdr:col>
      <xdr:colOff>101600</xdr:colOff>
      <xdr:row>97</xdr:row>
      <xdr:rowOff>168135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9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13212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7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351,706</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円となっており、類似団体と比較すると高い水準となっている。これは、ふるさと納税制度を活用した寄附金を基金へ積み立てたことによるものである。</a:t>
          </a: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263,089</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円となっており、前年度と比較すると増加し、類似団体と比較すると依然として一人当たりのコストが上位の状況となっている。</a:t>
          </a:r>
        </a:p>
        <a:p>
          <a:r>
            <a:rPr kumimoji="1" lang="ja-JP" altLang="en-US" sz="1300">
              <a:latin typeface="ＭＳ Ｐゴシック" panose="020B0600070205080204" pitchFamily="50" charset="-128"/>
              <a:ea typeface="ＭＳ Ｐゴシック" panose="020B0600070205080204" pitchFamily="50" charset="-128"/>
            </a:rPr>
            <a:t>　これは、高齢者の増加と子育て支援の充実に重点的に取り組んできたことや物価高騰対応重点支援給付金事業等の増加によるものである。</a:t>
          </a:r>
        </a:p>
        <a:p>
          <a:r>
            <a:rPr kumimoji="1" lang="ja-JP" altLang="en-US" sz="1300">
              <a:latin typeface="ＭＳ Ｐゴシック" panose="020B0600070205080204" pitchFamily="50" charset="-128"/>
              <a:ea typeface="ＭＳ Ｐゴシック" panose="020B0600070205080204" pitchFamily="50" charset="-128"/>
            </a:rPr>
            <a:t>　衛生費は、住民一人当たり</a:t>
          </a:r>
          <a:r>
            <a:rPr kumimoji="1" lang="en-US" altLang="ja-JP" sz="1300">
              <a:latin typeface="ＭＳ Ｐゴシック" panose="020B0600070205080204" pitchFamily="50" charset="-128"/>
              <a:ea typeface="ＭＳ Ｐゴシック" panose="020B0600070205080204" pitchFamily="50" charset="-128"/>
            </a:rPr>
            <a:t>45,482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円となっており、類似団体と比較すると低い水準となっている。これは、市におけるごみの再資源化に重点的に取り組んできたことによるものであり、歳出コスト削減を図っている。</a:t>
          </a:r>
        </a:p>
        <a:p>
          <a:r>
            <a:rPr kumimoji="1" lang="ja-JP" altLang="en-US" sz="1300">
              <a:latin typeface="ＭＳ Ｐゴシック" panose="020B0600070205080204" pitchFamily="50" charset="-128"/>
              <a:ea typeface="ＭＳ Ｐゴシック" panose="020B0600070205080204" pitchFamily="50" charset="-128"/>
            </a:rPr>
            <a:t>　農林水産業費は、住民一人当たり</a:t>
          </a:r>
          <a:r>
            <a:rPr kumimoji="1" lang="en-US" altLang="ja-JP" sz="1300">
              <a:latin typeface="ＭＳ Ｐゴシック" panose="020B0600070205080204" pitchFamily="50" charset="-128"/>
              <a:ea typeface="ＭＳ Ｐゴシック" panose="020B0600070205080204" pitchFamily="50" charset="-128"/>
            </a:rPr>
            <a:t>90,108</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円となっており、類似団体と比較すると高い水準になっているのは、市の基幹産業である農業の取組を充実させているためである。</a:t>
          </a:r>
        </a:p>
        <a:p>
          <a:r>
            <a:rPr kumimoji="1" lang="ja-JP" altLang="en-US" sz="1300">
              <a:latin typeface="ＭＳ Ｐゴシック" panose="020B0600070205080204" pitchFamily="50" charset="-128"/>
              <a:ea typeface="ＭＳ Ｐゴシック" panose="020B0600070205080204" pitchFamily="50" charset="-128"/>
            </a:rPr>
            <a:t>　商工費は、住民一人当たり</a:t>
          </a:r>
          <a:r>
            <a:rPr kumimoji="1" lang="en-US" altLang="ja-JP" sz="1300">
              <a:latin typeface="ＭＳ Ｐゴシック" panose="020B0600070205080204" pitchFamily="50" charset="-128"/>
              <a:ea typeface="ＭＳ Ｐゴシック" panose="020B0600070205080204" pitchFamily="50" charset="-128"/>
            </a:rPr>
            <a:t>162,157</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円となっており、類似団体と比較すると高い水準になっている。これは、ふるさと納税事業の拡充及び物価高騰対応重点支援給付金事業が増加したことによるものである。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財政調整基金残高については、取り崩しはなかった。</a:t>
          </a:r>
        </a:p>
        <a:p>
          <a:r>
            <a:rPr kumimoji="1" lang="ja-JP" altLang="en-US" sz="1400">
              <a:latin typeface="ＭＳ ゴシック" pitchFamily="49" charset="-128"/>
              <a:ea typeface="ＭＳ ゴシック" pitchFamily="49" charset="-128"/>
            </a:rPr>
            <a:t>　実質収支額は前年度と比較し、</a:t>
          </a:r>
          <a:r>
            <a:rPr kumimoji="1" lang="en-US" altLang="ja-JP" sz="1400">
              <a:latin typeface="ＭＳ ゴシック" pitchFamily="49" charset="-128"/>
              <a:ea typeface="ＭＳ ゴシック" pitchFamily="49" charset="-128"/>
            </a:rPr>
            <a:t>113</a:t>
          </a:r>
          <a:r>
            <a:rPr kumimoji="1" lang="ja-JP" altLang="en-US" sz="1400">
              <a:latin typeface="ＭＳ ゴシック" pitchFamily="49" charset="-128"/>
              <a:ea typeface="ＭＳ ゴシック" pitchFamily="49" charset="-128"/>
            </a:rPr>
            <a:t>百万円の減である。</a:t>
          </a:r>
        </a:p>
        <a:p>
          <a:r>
            <a:rPr kumimoji="1" lang="ja-JP" altLang="en-US" sz="1400">
              <a:latin typeface="ＭＳ ゴシック" pitchFamily="49" charset="-128"/>
              <a:ea typeface="ＭＳ ゴシック" pitchFamily="49" charset="-128"/>
            </a:rPr>
            <a:t>　実質単年度収支については、前年度と比較し</a:t>
          </a:r>
          <a:r>
            <a:rPr kumimoji="1" lang="en-US" altLang="ja-JP" sz="1400">
              <a:latin typeface="ＭＳ ゴシック" pitchFamily="49" charset="-128"/>
              <a:ea typeface="ＭＳ ゴシック" pitchFamily="49" charset="-128"/>
            </a:rPr>
            <a:t>1.06</a:t>
          </a:r>
          <a:r>
            <a:rPr kumimoji="1" lang="ja-JP" altLang="en-US" sz="1400">
              <a:latin typeface="ＭＳ ゴシック" pitchFamily="49" charset="-128"/>
              <a:ea typeface="ＭＳ ゴシック" pitchFamily="49" charset="-128"/>
            </a:rPr>
            <a:t>ポイント減少である。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今後は、引き続き自主財源の確保に努めるとともに、事務事業の見直しや歳出の抑制を行い、財政の健全化に努める。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鹿児島県志布志市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全ての事業において、実質収支は黒字であり、実質赤字額は生じていない。</a:t>
          </a:r>
        </a:p>
        <a:p>
          <a:r>
            <a:rPr kumimoji="1" lang="ja-JP" altLang="en-US" sz="1400">
              <a:latin typeface="ＭＳ ゴシック" pitchFamily="49" charset="-128"/>
              <a:ea typeface="ＭＳ ゴシック" pitchFamily="49" charset="-128"/>
            </a:rPr>
            <a:t>　今後も「行政改革アクションプラン」を着実に実施し、事務事業の見直しや歳出を抑制するとともに、自主財源の確保に取り組む。</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75" thickBot="1" x14ac:dyDescent="0.2">
      <c r="B2" s="176" t="s">
        <v>77</v>
      </c>
      <c r="C2" s="176"/>
      <c r="D2" s="177"/>
    </row>
    <row r="3" spans="1:119" ht="18.75" customHeight="1" thickBot="1" x14ac:dyDescent="0.2">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34845325</v>
      </c>
      <c r="BO4" s="436"/>
      <c r="BP4" s="436"/>
      <c r="BQ4" s="436"/>
      <c r="BR4" s="436"/>
      <c r="BS4" s="436"/>
      <c r="BT4" s="436"/>
      <c r="BU4" s="437"/>
      <c r="BV4" s="435">
        <v>33173482</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6.9</v>
      </c>
      <c r="CU4" s="576"/>
      <c r="CV4" s="576"/>
      <c r="CW4" s="576"/>
      <c r="CX4" s="576"/>
      <c r="CY4" s="576"/>
      <c r="CZ4" s="576"/>
      <c r="DA4" s="577"/>
      <c r="DB4" s="575">
        <v>7.9</v>
      </c>
      <c r="DC4" s="576"/>
      <c r="DD4" s="576"/>
      <c r="DE4" s="576"/>
      <c r="DF4" s="576"/>
      <c r="DG4" s="576"/>
      <c r="DH4" s="576"/>
      <c r="DI4" s="577"/>
    </row>
    <row r="5" spans="1:119" ht="18.75" customHeight="1" x14ac:dyDescent="0.15">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34063293</v>
      </c>
      <c r="BO5" s="407"/>
      <c r="BP5" s="407"/>
      <c r="BQ5" s="407"/>
      <c r="BR5" s="407"/>
      <c r="BS5" s="407"/>
      <c r="BT5" s="407"/>
      <c r="BU5" s="408"/>
      <c r="BV5" s="406">
        <v>32271128</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85.9</v>
      </c>
      <c r="CU5" s="404"/>
      <c r="CV5" s="404"/>
      <c r="CW5" s="404"/>
      <c r="CX5" s="404"/>
      <c r="CY5" s="404"/>
      <c r="CZ5" s="404"/>
      <c r="DA5" s="405"/>
      <c r="DB5" s="403">
        <v>87.3</v>
      </c>
      <c r="DC5" s="404"/>
      <c r="DD5" s="404"/>
      <c r="DE5" s="404"/>
      <c r="DF5" s="404"/>
      <c r="DG5" s="404"/>
      <c r="DH5" s="404"/>
      <c r="DI5" s="405"/>
    </row>
    <row r="6" spans="1:119" ht="18.75" customHeight="1" x14ac:dyDescent="0.15">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782032</v>
      </c>
      <c r="BO6" s="407"/>
      <c r="BP6" s="407"/>
      <c r="BQ6" s="407"/>
      <c r="BR6" s="407"/>
      <c r="BS6" s="407"/>
      <c r="BT6" s="407"/>
      <c r="BU6" s="408"/>
      <c r="BV6" s="406">
        <v>902354</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86.4</v>
      </c>
      <c r="CU6" s="550"/>
      <c r="CV6" s="550"/>
      <c r="CW6" s="550"/>
      <c r="CX6" s="550"/>
      <c r="CY6" s="550"/>
      <c r="CZ6" s="550"/>
      <c r="DA6" s="551"/>
      <c r="DB6" s="549">
        <v>88.3</v>
      </c>
      <c r="DC6" s="550"/>
      <c r="DD6" s="550"/>
      <c r="DE6" s="550"/>
      <c r="DF6" s="550"/>
      <c r="DG6" s="550"/>
      <c r="DH6" s="550"/>
      <c r="DI6" s="551"/>
    </row>
    <row r="7" spans="1:119" ht="18.75" customHeight="1" x14ac:dyDescent="0.15">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4163</v>
      </c>
      <c r="BO7" s="407"/>
      <c r="BP7" s="407"/>
      <c r="BQ7" s="407"/>
      <c r="BR7" s="407"/>
      <c r="BS7" s="407"/>
      <c r="BT7" s="407"/>
      <c r="BU7" s="408"/>
      <c r="BV7" s="406">
        <v>12555</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11343232</v>
      </c>
      <c r="CU7" s="407"/>
      <c r="CV7" s="407"/>
      <c r="CW7" s="407"/>
      <c r="CX7" s="407"/>
      <c r="CY7" s="407"/>
      <c r="CZ7" s="407"/>
      <c r="DA7" s="408"/>
      <c r="DB7" s="406">
        <v>11238389</v>
      </c>
      <c r="DC7" s="407"/>
      <c r="DD7" s="407"/>
      <c r="DE7" s="407"/>
      <c r="DF7" s="407"/>
      <c r="DG7" s="407"/>
      <c r="DH7" s="407"/>
      <c r="DI7" s="408"/>
    </row>
    <row r="8" spans="1:119" ht="18.75" customHeight="1" thickBot="1" x14ac:dyDescent="0.2">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777869</v>
      </c>
      <c r="BO8" s="407"/>
      <c r="BP8" s="407"/>
      <c r="BQ8" s="407"/>
      <c r="BR8" s="407"/>
      <c r="BS8" s="407"/>
      <c r="BT8" s="407"/>
      <c r="BU8" s="408"/>
      <c r="BV8" s="406">
        <v>889799</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0.38</v>
      </c>
      <c r="CU8" s="510"/>
      <c r="CV8" s="510"/>
      <c r="CW8" s="510"/>
      <c r="CX8" s="510"/>
      <c r="CY8" s="510"/>
      <c r="CZ8" s="510"/>
      <c r="DA8" s="511"/>
      <c r="DB8" s="509">
        <v>0.39</v>
      </c>
      <c r="DC8" s="510"/>
      <c r="DD8" s="510"/>
      <c r="DE8" s="510"/>
      <c r="DF8" s="510"/>
      <c r="DG8" s="510"/>
      <c r="DH8" s="510"/>
      <c r="DI8" s="511"/>
    </row>
    <row r="9" spans="1:119" ht="18.75" customHeight="1" thickBot="1" x14ac:dyDescent="0.2">
      <c r="A9" s="175"/>
      <c r="B9" s="538" t="s">
        <v>106</v>
      </c>
      <c r="C9" s="539"/>
      <c r="D9" s="539"/>
      <c r="E9" s="539"/>
      <c r="F9" s="539"/>
      <c r="G9" s="539"/>
      <c r="H9" s="539"/>
      <c r="I9" s="539"/>
      <c r="J9" s="539"/>
      <c r="K9" s="457"/>
      <c r="L9" s="540" t="s">
        <v>107</v>
      </c>
      <c r="M9" s="541"/>
      <c r="N9" s="541"/>
      <c r="O9" s="541"/>
      <c r="P9" s="541"/>
      <c r="Q9" s="542"/>
      <c r="R9" s="543">
        <v>29329</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-111930</v>
      </c>
      <c r="BO9" s="407"/>
      <c r="BP9" s="407"/>
      <c r="BQ9" s="407"/>
      <c r="BR9" s="407"/>
      <c r="BS9" s="407"/>
      <c r="BT9" s="407"/>
      <c r="BU9" s="408"/>
      <c r="BV9" s="406">
        <v>219583</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18.8</v>
      </c>
      <c r="CU9" s="404"/>
      <c r="CV9" s="404"/>
      <c r="CW9" s="404"/>
      <c r="CX9" s="404"/>
      <c r="CY9" s="404"/>
      <c r="CZ9" s="404"/>
      <c r="DA9" s="405"/>
      <c r="DB9" s="403">
        <v>19.600000000000001</v>
      </c>
      <c r="DC9" s="404"/>
      <c r="DD9" s="404"/>
      <c r="DE9" s="404"/>
      <c r="DF9" s="404"/>
      <c r="DG9" s="404"/>
      <c r="DH9" s="404"/>
      <c r="DI9" s="405"/>
    </row>
    <row r="10" spans="1:119" ht="18.75" customHeight="1" thickBot="1" x14ac:dyDescent="0.2">
      <c r="A10" s="175"/>
      <c r="B10" s="538"/>
      <c r="C10" s="539"/>
      <c r="D10" s="539"/>
      <c r="E10" s="539"/>
      <c r="F10" s="539"/>
      <c r="G10" s="539"/>
      <c r="H10" s="539"/>
      <c r="I10" s="539"/>
      <c r="J10" s="539"/>
      <c r="K10" s="457"/>
      <c r="L10" s="362" t="s">
        <v>112</v>
      </c>
      <c r="M10" s="363"/>
      <c r="N10" s="363"/>
      <c r="O10" s="363"/>
      <c r="P10" s="363"/>
      <c r="Q10" s="364"/>
      <c r="R10" s="359">
        <v>31479</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6388</v>
      </c>
      <c r="BO10" s="407"/>
      <c r="BP10" s="407"/>
      <c r="BQ10" s="407"/>
      <c r="BR10" s="407"/>
      <c r="BS10" s="407"/>
      <c r="BT10" s="407"/>
      <c r="BU10" s="408"/>
      <c r="BV10" s="406">
        <v>3530</v>
      </c>
      <c r="BW10" s="407"/>
      <c r="BX10" s="407"/>
      <c r="BY10" s="407"/>
      <c r="BZ10" s="407"/>
      <c r="CA10" s="407"/>
      <c r="CB10" s="407"/>
      <c r="CC10" s="408"/>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75"/>
      <c r="B12" s="512" t="s">
        <v>123</v>
      </c>
      <c r="C12" s="513"/>
      <c r="D12" s="513"/>
      <c r="E12" s="513"/>
      <c r="F12" s="513"/>
      <c r="G12" s="513"/>
      <c r="H12" s="513"/>
      <c r="I12" s="513"/>
      <c r="J12" s="513"/>
      <c r="K12" s="514"/>
      <c r="L12" s="521" t="s">
        <v>124</v>
      </c>
      <c r="M12" s="522"/>
      <c r="N12" s="522"/>
      <c r="O12" s="522"/>
      <c r="P12" s="522"/>
      <c r="Q12" s="523"/>
      <c r="R12" s="524">
        <v>29193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114</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75"/>
      <c r="B13" s="515"/>
      <c r="C13" s="516"/>
      <c r="D13" s="516"/>
      <c r="E13" s="516"/>
      <c r="F13" s="516"/>
      <c r="G13" s="516"/>
      <c r="H13" s="516"/>
      <c r="I13" s="516"/>
      <c r="J13" s="516"/>
      <c r="K13" s="517"/>
      <c r="L13" s="190"/>
      <c r="M13" s="490" t="s">
        <v>130</v>
      </c>
      <c r="N13" s="491"/>
      <c r="O13" s="491"/>
      <c r="P13" s="491"/>
      <c r="Q13" s="492"/>
      <c r="R13" s="493">
        <v>28543</v>
      </c>
      <c r="S13" s="494"/>
      <c r="T13" s="494"/>
      <c r="U13" s="494"/>
      <c r="V13" s="495"/>
      <c r="W13" s="496" t="s">
        <v>131</v>
      </c>
      <c r="X13" s="392"/>
      <c r="Y13" s="392"/>
      <c r="Z13" s="392"/>
      <c r="AA13" s="392"/>
      <c r="AB13" s="393"/>
      <c r="AC13" s="359">
        <v>3083</v>
      </c>
      <c r="AD13" s="360"/>
      <c r="AE13" s="360"/>
      <c r="AF13" s="360"/>
      <c r="AG13" s="361"/>
      <c r="AH13" s="359">
        <v>3395</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-105542</v>
      </c>
      <c r="BO13" s="407"/>
      <c r="BP13" s="407"/>
      <c r="BQ13" s="407"/>
      <c r="BR13" s="407"/>
      <c r="BS13" s="407"/>
      <c r="BT13" s="407"/>
      <c r="BU13" s="408"/>
      <c r="BV13" s="406">
        <v>223113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10.8</v>
      </c>
      <c r="CU13" s="404"/>
      <c r="CV13" s="404"/>
      <c r="CW13" s="404"/>
      <c r="CX13" s="404"/>
      <c r="CY13" s="404"/>
      <c r="CZ13" s="404"/>
      <c r="DA13" s="405"/>
      <c r="DB13" s="403">
        <v>10.1</v>
      </c>
      <c r="DC13" s="404"/>
      <c r="DD13" s="404"/>
      <c r="DE13" s="404"/>
      <c r="DF13" s="404"/>
      <c r="DG13" s="404"/>
      <c r="DH13" s="404"/>
      <c r="DI13" s="405"/>
    </row>
    <row r="14" spans="1:119" ht="18.75" customHeight="1" thickBot="1" x14ac:dyDescent="0.2">
      <c r="A14" s="175"/>
      <c r="B14" s="515"/>
      <c r="C14" s="516"/>
      <c r="D14" s="516"/>
      <c r="E14" s="516"/>
      <c r="F14" s="516"/>
      <c r="G14" s="516"/>
      <c r="H14" s="516"/>
      <c r="I14" s="516"/>
      <c r="J14" s="516"/>
      <c r="K14" s="517"/>
      <c r="L14" s="480" t="s">
        <v>135</v>
      </c>
      <c r="M14" s="533"/>
      <c r="N14" s="533"/>
      <c r="O14" s="533"/>
      <c r="P14" s="533"/>
      <c r="Q14" s="534"/>
      <c r="R14" s="493">
        <v>29808</v>
      </c>
      <c r="S14" s="494"/>
      <c r="T14" s="494"/>
      <c r="U14" s="494"/>
      <c r="V14" s="495"/>
      <c r="W14" s="497"/>
      <c r="X14" s="395"/>
      <c r="Y14" s="395"/>
      <c r="Z14" s="395"/>
      <c r="AA14" s="395"/>
      <c r="AB14" s="396"/>
      <c r="AC14" s="486">
        <v>22</v>
      </c>
      <c r="AD14" s="487"/>
      <c r="AE14" s="487"/>
      <c r="AF14" s="487"/>
      <c r="AG14" s="488"/>
      <c r="AH14" s="486">
        <v>22.3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75"/>
      <c r="B15" s="515"/>
      <c r="C15" s="516"/>
      <c r="D15" s="516"/>
      <c r="E15" s="516"/>
      <c r="F15" s="516"/>
      <c r="G15" s="516"/>
      <c r="H15" s="516"/>
      <c r="I15" s="516"/>
      <c r="J15" s="516"/>
      <c r="K15" s="517"/>
      <c r="L15" s="190"/>
      <c r="M15" s="490" t="s">
        <v>130</v>
      </c>
      <c r="N15" s="491"/>
      <c r="O15" s="491"/>
      <c r="P15" s="491"/>
      <c r="Q15" s="492"/>
      <c r="R15" s="493">
        <v>29220</v>
      </c>
      <c r="S15" s="494"/>
      <c r="T15" s="494"/>
      <c r="U15" s="494"/>
      <c r="V15" s="495"/>
      <c r="W15" s="496" t="s">
        <v>137</v>
      </c>
      <c r="X15" s="392"/>
      <c r="Y15" s="392"/>
      <c r="Z15" s="392"/>
      <c r="AA15" s="392"/>
      <c r="AB15" s="393"/>
      <c r="AC15" s="359">
        <v>2752</v>
      </c>
      <c r="AD15" s="360"/>
      <c r="AE15" s="360"/>
      <c r="AF15" s="360"/>
      <c r="AG15" s="361"/>
      <c r="AH15" s="359">
        <v>2971</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4000805</v>
      </c>
      <c r="BO15" s="436"/>
      <c r="BP15" s="436"/>
      <c r="BQ15" s="436"/>
      <c r="BR15" s="436"/>
      <c r="BS15" s="436"/>
      <c r="BT15" s="436"/>
      <c r="BU15" s="437"/>
      <c r="BV15" s="435">
        <v>3988957</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19.7</v>
      </c>
      <c r="AD16" s="487"/>
      <c r="AE16" s="487"/>
      <c r="AF16" s="487"/>
      <c r="AG16" s="488"/>
      <c r="AH16" s="486">
        <v>19.5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10250505</v>
      </c>
      <c r="BO16" s="407"/>
      <c r="BP16" s="407"/>
      <c r="BQ16" s="407"/>
      <c r="BR16" s="407"/>
      <c r="BS16" s="407"/>
      <c r="BT16" s="407"/>
      <c r="BU16" s="408"/>
      <c r="BV16" s="406">
        <v>10074718</v>
      </c>
      <c r="BW16" s="407"/>
      <c r="BX16" s="407"/>
      <c r="BY16" s="407"/>
      <c r="BZ16" s="407"/>
      <c r="CA16" s="407"/>
      <c r="CB16" s="407"/>
      <c r="CC16" s="408"/>
      <c r="CD16" s="184"/>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75"/>
      <c r="B17" s="518"/>
      <c r="C17" s="519"/>
      <c r="D17" s="519"/>
      <c r="E17" s="519"/>
      <c r="F17" s="519"/>
      <c r="G17" s="519"/>
      <c r="H17" s="519"/>
      <c r="I17" s="519"/>
      <c r="J17" s="519"/>
      <c r="K17" s="520"/>
      <c r="L17" s="194"/>
      <c r="M17" s="499" t="s">
        <v>143</v>
      </c>
      <c r="N17" s="500"/>
      <c r="O17" s="500"/>
      <c r="P17" s="500"/>
      <c r="Q17" s="501"/>
      <c r="R17" s="483" t="s">
        <v>144</v>
      </c>
      <c r="S17" s="484"/>
      <c r="T17" s="484"/>
      <c r="U17" s="484"/>
      <c r="V17" s="485"/>
      <c r="W17" s="496" t="s">
        <v>145</v>
      </c>
      <c r="X17" s="392"/>
      <c r="Y17" s="392"/>
      <c r="Z17" s="392"/>
      <c r="AA17" s="392"/>
      <c r="AB17" s="393"/>
      <c r="AC17" s="359">
        <v>8154</v>
      </c>
      <c r="AD17" s="360"/>
      <c r="AE17" s="360"/>
      <c r="AF17" s="360"/>
      <c r="AG17" s="361"/>
      <c r="AH17" s="359">
        <v>8856</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5019425</v>
      </c>
      <c r="BO17" s="407"/>
      <c r="BP17" s="407"/>
      <c r="BQ17" s="407"/>
      <c r="BR17" s="407"/>
      <c r="BS17" s="407"/>
      <c r="BT17" s="407"/>
      <c r="BU17" s="408"/>
      <c r="BV17" s="406">
        <v>5019962</v>
      </c>
      <c r="BW17" s="407"/>
      <c r="BX17" s="407"/>
      <c r="BY17" s="407"/>
      <c r="BZ17" s="407"/>
      <c r="CA17" s="407"/>
      <c r="CB17" s="407"/>
      <c r="CC17" s="408"/>
      <c r="CD17" s="184"/>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75"/>
      <c r="B18" s="456" t="s">
        <v>147</v>
      </c>
      <c r="C18" s="457"/>
      <c r="D18" s="457"/>
      <c r="E18" s="458"/>
      <c r="F18" s="458"/>
      <c r="G18" s="458"/>
      <c r="H18" s="458"/>
      <c r="I18" s="458"/>
      <c r="J18" s="458"/>
      <c r="K18" s="458"/>
      <c r="L18" s="459">
        <v>290.20999999999998</v>
      </c>
      <c r="M18" s="459"/>
      <c r="N18" s="459"/>
      <c r="O18" s="459"/>
      <c r="P18" s="459"/>
      <c r="Q18" s="459"/>
      <c r="R18" s="460"/>
      <c r="S18" s="460"/>
      <c r="T18" s="460"/>
      <c r="U18" s="460"/>
      <c r="V18" s="461"/>
      <c r="W18" s="477"/>
      <c r="X18" s="478"/>
      <c r="Y18" s="478"/>
      <c r="Z18" s="478"/>
      <c r="AA18" s="478"/>
      <c r="AB18" s="502"/>
      <c r="AC18" s="376">
        <v>58.3</v>
      </c>
      <c r="AD18" s="377"/>
      <c r="AE18" s="377"/>
      <c r="AF18" s="377"/>
      <c r="AG18" s="462"/>
      <c r="AH18" s="376">
        <v>58.2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9775894</v>
      </c>
      <c r="BO18" s="407"/>
      <c r="BP18" s="407"/>
      <c r="BQ18" s="407"/>
      <c r="BR18" s="407"/>
      <c r="BS18" s="407"/>
      <c r="BT18" s="407"/>
      <c r="BU18" s="408"/>
      <c r="BV18" s="406">
        <v>9802759</v>
      </c>
      <c r="BW18" s="407"/>
      <c r="BX18" s="407"/>
      <c r="BY18" s="407"/>
      <c r="BZ18" s="407"/>
      <c r="CA18" s="407"/>
      <c r="CB18" s="407"/>
      <c r="CC18" s="408"/>
      <c r="CD18" s="184"/>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75"/>
      <c r="B19" s="456" t="s">
        <v>149</v>
      </c>
      <c r="C19" s="457"/>
      <c r="D19" s="457"/>
      <c r="E19" s="458"/>
      <c r="F19" s="458"/>
      <c r="G19" s="458"/>
      <c r="H19" s="458"/>
      <c r="I19" s="458"/>
      <c r="J19" s="458"/>
      <c r="K19" s="458"/>
      <c r="L19" s="466">
        <v>101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13938099</v>
      </c>
      <c r="BO19" s="407"/>
      <c r="BP19" s="407"/>
      <c r="BQ19" s="407"/>
      <c r="BR19" s="407"/>
      <c r="BS19" s="407"/>
      <c r="BT19" s="407"/>
      <c r="BU19" s="408"/>
      <c r="BV19" s="406">
        <v>13442191</v>
      </c>
      <c r="BW19" s="407"/>
      <c r="BX19" s="407"/>
      <c r="BY19" s="407"/>
      <c r="BZ19" s="407"/>
      <c r="CA19" s="407"/>
      <c r="CB19" s="407"/>
      <c r="CC19" s="408"/>
      <c r="CD19" s="184"/>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75"/>
      <c r="B20" s="456" t="s">
        <v>151</v>
      </c>
      <c r="C20" s="457"/>
      <c r="D20" s="457"/>
      <c r="E20" s="458"/>
      <c r="F20" s="458"/>
      <c r="G20" s="458"/>
      <c r="H20" s="458"/>
      <c r="I20" s="458"/>
      <c r="J20" s="458"/>
      <c r="K20" s="458"/>
      <c r="L20" s="466">
        <v>13241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4"/>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4"/>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20034494</v>
      </c>
      <c r="BO22" s="436"/>
      <c r="BP22" s="436"/>
      <c r="BQ22" s="436"/>
      <c r="BR22" s="436"/>
      <c r="BS22" s="436"/>
      <c r="BT22" s="436"/>
      <c r="BU22" s="437"/>
      <c r="BV22" s="435">
        <v>20773378</v>
      </c>
      <c r="BW22" s="436"/>
      <c r="BX22" s="436"/>
      <c r="BY22" s="436"/>
      <c r="BZ22" s="436"/>
      <c r="CA22" s="436"/>
      <c r="CB22" s="436"/>
      <c r="CC22" s="437"/>
      <c r="CD22" s="184"/>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12726657</v>
      </c>
      <c r="BO23" s="407"/>
      <c r="BP23" s="407"/>
      <c r="BQ23" s="407"/>
      <c r="BR23" s="407"/>
      <c r="BS23" s="407"/>
      <c r="BT23" s="407"/>
      <c r="BU23" s="408"/>
      <c r="BV23" s="406">
        <v>13041033</v>
      </c>
      <c r="BW23" s="407"/>
      <c r="BX23" s="407"/>
      <c r="BY23" s="407"/>
      <c r="BZ23" s="407"/>
      <c r="CA23" s="407"/>
      <c r="CB23" s="407"/>
      <c r="CC23" s="408"/>
      <c r="CD23" s="184"/>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75"/>
      <c r="B24" s="385"/>
      <c r="C24" s="386"/>
      <c r="D24" s="387"/>
      <c r="E24" s="362" t="s">
        <v>161</v>
      </c>
      <c r="F24" s="363"/>
      <c r="G24" s="363"/>
      <c r="H24" s="363"/>
      <c r="I24" s="363"/>
      <c r="J24" s="363"/>
      <c r="K24" s="364"/>
      <c r="L24" s="359">
        <v>1</v>
      </c>
      <c r="M24" s="360"/>
      <c r="N24" s="360"/>
      <c r="O24" s="360"/>
      <c r="P24" s="361"/>
      <c r="Q24" s="359">
        <v>8310</v>
      </c>
      <c r="R24" s="360"/>
      <c r="S24" s="360"/>
      <c r="T24" s="360"/>
      <c r="U24" s="360"/>
      <c r="V24" s="361"/>
      <c r="W24" s="449"/>
      <c r="X24" s="386"/>
      <c r="Y24" s="387"/>
      <c r="Z24" s="362" t="s">
        <v>162</v>
      </c>
      <c r="AA24" s="363"/>
      <c r="AB24" s="363"/>
      <c r="AC24" s="363"/>
      <c r="AD24" s="363"/>
      <c r="AE24" s="363"/>
      <c r="AF24" s="363"/>
      <c r="AG24" s="364"/>
      <c r="AH24" s="359">
        <v>279</v>
      </c>
      <c r="AI24" s="360"/>
      <c r="AJ24" s="360"/>
      <c r="AK24" s="360"/>
      <c r="AL24" s="361"/>
      <c r="AM24" s="359">
        <v>876339</v>
      </c>
      <c r="AN24" s="360"/>
      <c r="AO24" s="360"/>
      <c r="AP24" s="360"/>
      <c r="AQ24" s="360"/>
      <c r="AR24" s="361"/>
      <c r="AS24" s="359">
        <v>3141</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14356998</v>
      </c>
      <c r="BO24" s="407"/>
      <c r="BP24" s="407"/>
      <c r="BQ24" s="407"/>
      <c r="BR24" s="407"/>
      <c r="BS24" s="407"/>
      <c r="BT24" s="407"/>
      <c r="BU24" s="408"/>
      <c r="BV24" s="406">
        <v>14504309</v>
      </c>
      <c r="BW24" s="407"/>
      <c r="BX24" s="407"/>
      <c r="BY24" s="407"/>
      <c r="BZ24" s="407"/>
      <c r="CA24" s="407"/>
      <c r="CB24" s="407"/>
      <c r="CC24" s="408"/>
      <c r="CD24" s="184"/>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75"/>
      <c r="B25" s="385"/>
      <c r="C25" s="386"/>
      <c r="D25" s="387"/>
      <c r="E25" s="362" t="s">
        <v>164</v>
      </c>
      <c r="F25" s="363"/>
      <c r="G25" s="363"/>
      <c r="H25" s="363"/>
      <c r="I25" s="363"/>
      <c r="J25" s="363"/>
      <c r="K25" s="364"/>
      <c r="L25" s="359">
        <v>1</v>
      </c>
      <c r="M25" s="360"/>
      <c r="N25" s="360"/>
      <c r="O25" s="360"/>
      <c r="P25" s="361"/>
      <c r="Q25" s="359">
        <v>6540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2214480</v>
      </c>
      <c r="BO25" s="436"/>
      <c r="BP25" s="436"/>
      <c r="BQ25" s="436"/>
      <c r="BR25" s="436"/>
      <c r="BS25" s="436"/>
      <c r="BT25" s="436"/>
      <c r="BU25" s="437"/>
      <c r="BV25" s="435">
        <v>1676798</v>
      </c>
      <c r="BW25" s="436"/>
      <c r="BX25" s="436"/>
      <c r="BY25" s="436"/>
      <c r="BZ25" s="436"/>
      <c r="CA25" s="436"/>
      <c r="CB25" s="436"/>
      <c r="CC25" s="437"/>
      <c r="CD25" s="184"/>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75"/>
      <c r="B26" s="385"/>
      <c r="C26" s="386"/>
      <c r="D26" s="387"/>
      <c r="E26" s="362" t="s">
        <v>167</v>
      </c>
      <c r="F26" s="363"/>
      <c r="G26" s="363"/>
      <c r="H26" s="363"/>
      <c r="I26" s="363"/>
      <c r="J26" s="363"/>
      <c r="K26" s="364"/>
      <c r="L26" s="359">
        <v>1</v>
      </c>
      <c r="M26" s="360"/>
      <c r="N26" s="360"/>
      <c r="O26" s="360"/>
      <c r="P26" s="361"/>
      <c r="Q26" s="359">
        <v>6100</v>
      </c>
      <c r="R26" s="360"/>
      <c r="S26" s="360"/>
      <c r="T26" s="360"/>
      <c r="U26" s="360"/>
      <c r="V26" s="361"/>
      <c r="W26" s="449"/>
      <c r="X26" s="386"/>
      <c r="Y26" s="387"/>
      <c r="Z26" s="362" t="s">
        <v>168</v>
      </c>
      <c r="AA26" s="417"/>
      <c r="AB26" s="417"/>
      <c r="AC26" s="417"/>
      <c r="AD26" s="417"/>
      <c r="AE26" s="417"/>
      <c r="AF26" s="417"/>
      <c r="AG26" s="418"/>
      <c r="AH26" s="359" t="s">
        <v>122</v>
      </c>
      <c r="AI26" s="360"/>
      <c r="AJ26" s="360"/>
      <c r="AK26" s="360"/>
      <c r="AL26" s="361"/>
      <c r="AM26" s="359" t="s">
        <v>122</v>
      </c>
      <c r="AN26" s="360"/>
      <c r="AO26" s="360"/>
      <c r="AP26" s="360"/>
      <c r="AQ26" s="360"/>
      <c r="AR26" s="361"/>
      <c r="AS26" s="359" t="s">
        <v>122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84"/>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75"/>
      <c r="B27" s="385"/>
      <c r="C27" s="386"/>
      <c r="D27" s="387"/>
      <c r="E27" s="362" t="s">
        <v>170</v>
      </c>
      <c r="F27" s="363"/>
      <c r="G27" s="363"/>
      <c r="H27" s="363"/>
      <c r="I27" s="363"/>
      <c r="J27" s="363"/>
      <c r="K27" s="364"/>
      <c r="L27" s="359">
        <v>1</v>
      </c>
      <c r="M27" s="360"/>
      <c r="N27" s="360"/>
      <c r="O27" s="360"/>
      <c r="P27" s="361"/>
      <c r="Q27" s="359">
        <v>3947</v>
      </c>
      <c r="R27" s="360"/>
      <c r="S27" s="360"/>
      <c r="T27" s="360"/>
      <c r="U27" s="360"/>
      <c r="V27" s="361"/>
      <c r="W27" s="449"/>
      <c r="X27" s="386"/>
      <c r="Y27" s="387"/>
      <c r="Z27" s="362" t="s">
        <v>171</v>
      </c>
      <c r="AA27" s="363"/>
      <c r="AB27" s="363"/>
      <c r="AC27" s="363"/>
      <c r="AD27" s="363"/>
      <c r="AE27" s="363"/>
      <c r="AF27" s="363"/>
      <c r="AG27" s="364"/>
      <c r="AH27" s="359">
        <v>5</v>
      </c>
      <c r="AI27" s="360"/>
      <c r="AJ27" s="360"/>
      <c r="AK27" s="360"/>
      <c r="AL27" s="361"/>
      <c r="AM27" s="359">
        <v>24095</v>
      </c>
      <c r="AN27" s="360"/>
      <c r="AO27" s="360"/>
      <c r="AP27" s="360"/>
      <c r="AQ27" s="360"/>
      <c r="AR27" s="361"/>
      <c r="AS27" s="359">
        <v>4819</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75"/>
      <c r="B28" s="385"/>
      <c r="C28" s="386"/>
      <c r="D28" s="387"/>
      <c r="E28" s="362" t="s">
        <v>173</v>
      </c>
      <c r="F28" s="363"/>
      <c r="G28" s="363"/>
      <c r="H28" s="363"/>
      <c r="I28" s="363"/>
      <c r="J28" s="363"/>
      <c r="K28" s="364"/>
      <c r="L28" s="359">
        <v>1</v>
      </c>
      <c r="M28" s="360"/>
      <c r="N28" s="360"/>
      <c r="O28" s="360"/>
      <c r="P28" s="361"/>
      <c r="Q28" s="359">
        <v>3103</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2851017</v>
      </c>
      <c r="BO28" s="436"/>
      <c r="BP28" s="436"/>
      <c r="BQ28" s="436"/>
      <c r="BR28" s="436"/>
      <c r="BS28" s="436"/>
      <c r="BT28" s="436"/>
      <c r="BU28" s="437"/>
      <c r="BV28" s="435">
        <v>2844629</v>
      </c>
      <c r="BW28" s="436"/>
      <c r="BX28" s="436"/>
      <c r="BY28" s="436"/>
      <c r="BZ28" s="436"/>
      <c r="CA28" s="436"/>
      <c r="CB28" s="436"/>
      <c r="CC28" s="437"/>
      <c r="CD28" s="184"/>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75"/>
      <c r="B29" s="385"/>
      <c r="C29" s="386"/>
      <c r="D29" s="387"/>
      <c r="E29" s="362" t="s">
        <v>176</v>
      </c>
      <c r="F29" s="363"/>
      <c r="G29" s="363"/>
      <c r="H29" s="363"/>
      <c r="I29" s="363"/>
      <c r="J29" s="363"/>
      <c r="K29" s="364"/>
      <c r="L29" s="359">
        <v>18</v>
      </c>
      <c r="M29" s="360"/>
      <c r="N29" s="360"/>
      <c r="O29" s="360"/>
      <c r="P29" s="361"/>
      <c r="Q29" s="359">
        <v>2881</v>
      </c>
      <c r="R29" s="360"/>
      <c r="S29" s="360"/>
      <c r="T29" s="360"/>
      <c r="U29" s="360"/>
      <c r="V29" s="361"/>
      <c r="W29" s="450"/>
      <c r="X29" s="451"/>
      <c r="Y29" s="452"/>
      <c r="Z29" s="362" t="s">
        <v>177</v>
      </c>
      <c r="AA29" s="363"/>
      <c r="AB29" s="363"/>
      <c r="AC29" s="363"/>
      <c r="AD29" s="363"/>
      <c r="AE29" s="363"/>
      <c r="AF29" s="363"/>
      <c r="AG29" s="364"/>
      <c r="AH29" s="359">
        <v>284</v>
      </c>
      <c r="AI29" s="360"/>
      <c r="AJ29" s="360"/>
      <c r="AK29" s="360"/>
      <c r="AL29" s="361"/>
      <c r="AM29" s="359">
        <v>900434</v>
      </c>
      <c r="AN29" s="360"/>
      <c r="AO29" s="360"/>
      <c r="AP29" s="360"/>
      <c r="AQ29" s="360"/>
      <c r="AR29" s="361"/>
      <c r="AS29" s="359">
        <v>3171</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501602</v>
      </c>
      <c r="BO29" s="407"/>
      <c r="BP29" s="407"/>
      <c r="BQ29" s="407"/>
      <c r="BR29" s="407"/>
      <c r="BS29" s="407"/>
      <c r="BT29" s="407"/>
      <c r="BU29" s="408"/>
      <c r="BV29" s="406">
        <v>457501</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10725986</v>
      </c>
      <c r="BO30" s="441"/>
      <c r="BP30" s="441"/>
      <c r="BQ30" s="441"/>
      <c r="BR30" s="441"/>
      <c r="BS30" s="441"/>
      <c r="BT30" s="441"/>
      <c r="BU30" s="442"/>
      <c r="BV30" s="440">
        <v>8453607</v>
      </c>
      <c r="BW30" s="441"/>
      <c r="BX30" s="441"/>
      <c r="BY30" s="441"/>
      <c r="BZ30" s="441"/>
      <c r="CA30" s="441"/>
      <c r="CB30" s="441"/>
      <c r="CC30" s="442"/>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201"/>
    </row>
    <row r="33" spans="1:113" ht="13.5" customHeight="1" x14ac:dyDescent="0.15">
      <c r="A33" s="175"/>
      <c r="B33" s="202"/>
      <c r="C33" s="358" t="s">
        <v>186</v>
      </c>
      <c r="D33" s="358"/>
      <c r="E33" s="357" t="s">
        <v>187</v>
      </c>
      <c r="F33" s="357"/>
      <c r="G33" s="357"/>
      <c r="H33" s="357"/>
      <c r="I33" s="357"/>
      <c r="J33" s="357"/>
      <c r="K33" s="357"/>
      <c r="L33" s="357"/>
      <c r="M33" s="357"/>
      <c r="N33" s="357"/>
      <c r="O33" s="357"/>
      <c r="P33" s="357"/>
      <c r="Q33" s="357"/>
      <c r="R33" s="357"/>
      <c r="S33" s="357"/>
      <c r="T33" s="179"/>
      <c r="U33" s="358" t="s">
        <v>186</v>
      </c>
      <c r="V33" s="358"/>
      <c r="W33" s="357" t="s">
        <v>187</v>
      </c>
      <c r="X33" s="357"/>
      <c r="Y33" s="357"/>
      <c r="Z33" s="357"/>
      <c r="AA33" s="357"/>
      <c r="AB33" s="357"/>
      <c r="AC33" s="357"/>
      <c r="AD33" s="357"/>
      <c r="AE33" s="357"/>
      <c r="AF33" s="357"/>
      <c r="AG33" s="357"/>
      <c r="AH33" s="357"/>
      <c r="AI33" s="357"/>
      <c r="AJ33" s="357"/>
      <c r="AK33" s="357"/>
      <c r="AL33" s="179"/>
      <c r="AM33" s="358" t="s">
        <v>186</v>
      </c>
      <c r="AN33" s="358"/>
      <c r="AO33" s="357" t="s">
        <v>187</v>
      </c>
      <c r="AP33" s="357"/>
      <c r="AQ33" s="357"/>
      <c r="AR33" s="357"/>
      <c r="AS33" s="357"/>
      <c r="AT33" s="357"/>
      <c r="AU33" s="357"/>
      <c r="AV33" s="357"/>
      <c r="AW33" s="357"/>
      <c r="AX33" s="357"/>
      <c r="AY33" s="357"/>
      <c r="AZ33" s="357"/>
      <c r="BA33" s="357"/>
      <c r="BB33" s="357"/>
      <c r="BC33" s="357"/>
      <c r="BD33" s="185"/>
      <c r="BE33" s="357" t="s">
        <v>188</v>
      </c>
      <c r="BF33" s="357"/>
      <c r="BG33" s="357" t="s">
        <v>189</v>
      </c>
      <c r="BH33" s="357"/>
      <c r="BI33" s="357"/>
      <c r="BJ33" s="357"/>
      <c r="BK33" s="357"/>
      <c r="BL33" s="357"/>
      <c r="BM33" s="357"/>
      <c r="BN33" s="357"/>
      <c r="BO33" s="357"/>
      <c r="BP33" s="357"/>
      <c r="BQ33" s="357"/>
      <c r="BR33" s="357"/>
      <c r="BS33" s="357"/>
      <c r="BT33" s="357"/>
      <c r="BU33" s="357"/>
      <c r="BV33" s="185"/>
      <c r="BW33" s="358" t="s">
        <v>188</v>
      </c>
      <c r="BX33" s="358"/>
      <c r="BY33" s="357" t="s">
        <v>190</v>
      </c>
      <c r="BZ33" s="357"/>
      <c r="CA33" s="357"/>
      <c r="CB33" s="357"/>
      <c r="CC33" s="357"/>
      <c r="CD33" s="357"/>
      <c r="CE33" s="357"/>
      <c r="CF33" s="357"/>
      <c r="CG33" s="357"/>
      <c r="CH33" s="357"/>
      <c r="CI33" s="357"/>
      <c r="CJ33" s="357"/>
      <c r="CK33" s="357"/>
      <c r="CL33" s="357"/>
      <c r="CM33" s="357"/>
      <c r="CN33" s="179"/>
      <c r="CO33" s="358" t="s">
        <v>186</v>
      </c>
      <c r="CP33" s="358"/>
      <c r="CQ33" s="357" t="s">
        <v>191</v>
      </c>
      <c r="CR33" s="357"/>
      <c r="CS33" s="357"/>
      <c r="CT33" s="357"/>
      <c r="CU33" s="357"/>
      <c r="CV33" s="357"/>
      <c r="CW33" s="357"/>
      <c r="CX33" s="357"/>
      <c r="CY33" s="357"/>
      <c r="CZ33" s="357"/>
      <c r="DA33" s="357"/>
      <c r="DB33" s="357"/>
      <c r="DC33" s="357"/>
      <c r="DD33" s="357"/>
      <c r="DE33" s="357"/>
      <c r="DF33" s="179"/>
      <c r="DG33" s="356" t="s">
        <v>192</v>
      </c>
      <c r="DH33" s="356"/>
      <c r="DI33" s="180"/>
    </row>
    <row r="34" spans="1:113" ht="32.25" customHeight="1" x14ac:dyDescent="0.15">
      <c r="A34" s="175"/>
      <c r="B34" s="202"/>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75"/>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75"/>
      <c r="BE34" s="354">
        <f>IF(BG34="","",MAX(C34:D43,U34:V43,AM34:AN43)+1)</f>
        <v>7</v>
      </c>
      <c r="BF34" s="354"/>
      <c r="BG34" s="355" t="str">
        <f>IF('各会計、関係団体の財政状況及び健全化判断比率'!B33="","",'各会計、関係団体の財政状況及び健全化判断比率'!B33)</f>
        <v>国民宿舎特別会計</v>
      </c>
      <c r="BH34" s="355"/>
      <c r="BI34" s="355"/>
      <c r="BJ34" s="355"/>
      <c r="BK34" s="355"/>
      <c r="BL34" s="355"/>
      <c r="BM34" s="355"/>
      <c r="BN34" s="355"/>
      <c r="BO34" s="355"/>
      <c r="BP34" s="355"/>
      <c r="BQ34" s="355"/>
      <c r="BR34" s="355"/>
      <c r="BS34" s="355"/>
      <c r="BT34" s="355"/>
      <c r="BU34" s="355"/>
      <c r="BV34" s="175"/>
      <c r="BW34" s="354">
        <f>IF(BY34="","",MAX(C34:D43,U34:V43,AM34:AN43,BE34:BF43)+1)</f>
        <v>9</v>
      </c>
      <c r="BX34" s="354"/>
      <c r="BY34" s="355" t="str">
        <f>IF('各会計、関係団体の財政状況及び健全化判断比率'!B68="","",'各会計、関係団体の財政状況及び健全化判断比率'!B68)</f>
        <v>鹿児島県市町村総合事務組合</v>
      </c>
      <c r="BZ34" s="355"/>
      <c r="CA34" s="355"/>
      <c r="CB34" s="355"/>
      <c r="CC34" s="355"/>
      <c r="CD34" s="355"/>
      <c r="CE34" s="355"/>
      <c r="CF34" s="355"/>
      <c r="CG34" s="355"/>
      <c r="CH34" s="355"/>
      <c r="CI34" s="355"/>
      <c r="CJ34" s="355"/>
      <c r="CK34" s="355"/>
      <c r="CL34" s="355"/>
      <c r="CM34" s="355"/>
      <c r="CN34" s="175"/>
      <c r="CO34" s="354">
        <f>IF(CQ34="","",MAX(C34:D43,U34:V43,AM34:AN43,BE34:BF43,BW34:BX43)+1)</f>
        <v>17</v>
      </c>
      <c r="CP34" s="354"/>
      <c r="CQ34" s="355" t="str">
        <f>IF('各会計、関係団体の財政状況及び健全化判断比率'!BS7="","",'各会計、関係団体の財政状況及び健全化判断比率'!BS7)</f>
        <v>志布志市土地開発公社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80"/>
    </row>
    <row r="35" spans="1:113" ht="32.25" customHeight="1" x14ac:dyDescent="0.15">
      <c r="A35" s="175"/>
      <c r="B35" s="202"/>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75"/>
      <c r="AM35" s="354">
        <f t="shared" ref="AM35:AM43" si="0">IF(AO35="","",AM34+1)</f>
        <v>6</v>
      </c>
      <c r="AN35" s="354"/>
      <c r="AO35" s="355" t="str">
        <f>IF('各会計、関係団体の財政状況及び健全化判断比率'!B32="","",'各会計、関係団体の財政状況及び健全化判断比率'!B32)</f>
        <v>農業集落排水事業会計</v>
      </c>
      <c r="AP35" s="355"/>
      <c r="AQ35" s="355"/>
      <c r="AR35" s="355"/>
      <c r="AS35" s="355"/>
      <c r="AT35" s="355"/>
      <c r="AU35" s="355"/>
      <c r="AV35" s="355"/>
      <c r="AW35" s="355"/>
      <c r="AX35" s="355"/>
      <c r="AY35" s="355"/>
      <c r="AZ35" s="355"/>
      <c r="BA35" s="355"/>
      <c r="BB35" s="355"/>
      <c r="BC35" s="355"/>
      <c r="BD35" s="175"/>
      <c r="BE35" s="354">
        <f t="shared" ref="BE35:BE43" si="1">IF(BG35="","",BE34+1)</f>
        <v>8</v>
      </c>
      <c r="BF35" s="354"/>
      <c r="BG35" s="355" t="str">
        <f>IF('各会計、関係団体の財政状況及び健全化判断比率'!B34="","",'各会計、関係団体の財政状況及び健全化判断比率'!B34)</f>
        <v>工業団地整備事業特別会計</v>
      </c>
      <c r="BH35" s="355"/>
      <c r="BI35" s="355"/>
      <c r="BJ35" s="355"/>
      <c r="BK35" s="355"/>
      <c r="BL35" s="355"/>
      <c r="BM35" s="355"/>
      <c r="BN35" s="355"/>
      <c r="BO35" s="355"/>
      <c r="BP35" s="355"/>
      <c r="BQ35" s="355"/>
      <c r="BR35" s="355"/>
      <c r="BS35" s="355"/>
      <c r="BT35" s="355"/>
      <c r="BU35" s="355"/>
      <c r="BV35" s="175"/>
      <c r="BW35" s="354">
        <f t="shared" ref="BW35:BW43" si="2">IF(BY35="","",BW34+1)</f>
        <v>10</v>
      </c>
      <c r="BX35" s="354"/>
      <c r="BY35" s="355" t="str">
        <f>IF('各会計、関係団体の財政状況及び健全化判断比率'!B69="","",'各会計、関係団体の財政状況及び健全化判断比率'!B69)</f>
        <v>曽於北部衛生処理組合</v>
      </c>
      <c r="BZ35" s="355"/>
      <c r="CA35" s="355"/>
      <c r="CB35" s="355"/>
      <c r="CC35" s="355"/>
      <c r="CD35" s="355"/>
      <c r="CE35" s="355"/>
      <c r="CF35" s="355"/>
      <c r="CG35" s="355"/>
      <c r="CH35" s="355"/>
      <c r="CI35" s="355"/>
      <c r="CJ35" s="355"/>
      <c r="CK35" s="355"/>
      <c r="CL35" s="355"/>
      <c r="CM35" s="355"/>
      <c r="CN35" s="175"/>
      <c r="CO35" s="354">
        <f t="shared" ref="CO35:CO43" si="3">IF(CQ35="","",CO34+1)</f>
        <v>18</v>
      </c>
      <c r="CP35" s="354"/>
      <c r="CQ35" s="355" t="str">
        <f>IF('各会計、関係団体の財政状況及び健全化判断比率'!BS8="","",'各会計、関係団体の財政状況及び健全化判断比率'!BS8)</f>
        <v>志布志市農業公社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80"/>
    </row>
    <row r="36" spans="1:113" ht="32.25" customHeight="1" x14ac:dyDescent="0.15">
      <c r="A36" s="175"/>
      <c r="B36" s="202"/>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11</v>
      </c>
      <c r="BX36" s="354"/>
      <c r="BY36" s="355" t="str">
        <f>IF('各会計、関係団体の財政状況及び健全化判断比率'!B70="","",'各会計、関係団体の財政状況及び健全化判断比率'!B70)</f>
        <v>大隅曽於地区消防組合</v>
      </c>
      <c r="BZ36" s="355"/>
      <c r="CA36" s="355"/>
      <c r="CB36" s="355"/>
      <c r="CC36" s="355"/>
      <c r="CD36" s="355"/>
      <c r="CE36" s="355"/>
      <c r="CF36" s="355"/>
      <c r="CG36" s="355"/>
      <c r="CH36" s="355"/>
      <c r="CI36" s="355"/>
      <c r="CJ36" s="355"/>
      <c r="CK36" s="355"/>
      <c r="CL36" s="355"/>
      <c r="CM36" s="355"/>
      <c r="CN36" s="175"/>
      <c r="CO36" s="354">
        <f t="shared" si="3"/>
        <v>19</v>
      </c>
      <c r="CP36" s="354"/>
      <c r="CQ36" s="355" t="str">
        <f>IF('各会計、関係団体の財政状況及び健全化判断比率'!BS9="","",'各会計、関係団体の財政状況及び健全化判断比率'!BS9)</f>
        <v>志布志市まちづくり公社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80"/>
    </row>
    <row r="37" spans="1:113" ht="32.25" customHeight="1" x14ac:dyDescent="0.15">
      <c r="A37" s="175"/>
      <c r="B37" s="202"/>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12</v>
      </c>
      <c r="BX37" s="354"/>
      <c r="BY37" s="355" t="str">
        <f>IF('各会計、関係団体の財政状況及び健全化判断比率'!B71="","",'各会計、関係団体の財政状況及び健全化判断比率'!B71)</f>
        <v>曽於南部厚生事務組合</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80"/>
    </row>
    <row r="38" spans="1:113" ht="32.25" customHeight="1" x14ac:dyDescent="0.15">
      <c r="A38" s="175"/>
      <c r="B38" s="202"/>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13</v>
      </c>
      <c r="BX38" s="354"/>
      <c r="BY38" s="355" t="str">
        <f>IF('各会計、関係団体の財政状況及び健全化判断比率'!B72="","",'各会計、関係団体の財政状況及び健全化判断比率'!B72)</f>
        <v>曽於地区介護保険組合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80"/>
    </row>
    <row r="39" spans="1:113" ht="32.25" customHeight="1" x14ac:dyDescent="0.15">
      <c r="A39" s="175"/>
      <c r="B39" s="202"/>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14</v>
      </c>
      <c r="BX39" s="354"/>
      <c r="BY39" s="355" t="str">
        <f>IF('各会計、関係団体の財政状況及び健全化判断比率'!B73="","",'各会計、関係団体の財政状況及び健全化判断比率'!B73)</f>
        <v>鹿児島県後期高齢者医療広域連合（一般会計）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80"/>
    </row>
    <row r="40" spans="1:113" ht="32.25" customHeight="1" x14ac:dyDescent="0.15">
      <c r="A40" s="175"/>
      <c r="B40" s="202"/>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f t="shared" si="2"/>
        <v>15</v>
      </c>
      <c r="BX40" s="354"/>
      <c r="BY40" s="355" t="str">
        <f>IF('各会計、関係団体の財政状況及び健全化判断比率'!B74="","",'各会計、関係団体の財政状況及び健全化判断比率'!B74)</f>
        <v>鹿児島県後期高齢者医療広域連合（特別会計）</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80"/>
    </row>
    <row r="41" spans="1:113" ht="32.25" customHeight="1" x14ac:dyDescent="0.15">
      <c r="A41" s="175"/>
      <c r="B41" s="202"/>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f t="shared" si="2"/>
        <v>16</v>
      </c>
      <c r="BX41" s="354"/>
      <c r="BY41" s="355" t="str">
        <f>IF('各会計、関係団体の財政状況及び健全化判断比率'!B75="","",'各会計、関係団体の財政状況及び健全化判断比率'!B75)</f>
        <v>曽於地域公設地方卸売市場管理組合</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80"/>
    </row>
    <row r="42" spans="1:113" ht="32.25" customHeight="1" x14ac:dyDescent="0.15">
      <c r="B42" s="202"/>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80"/>
    </row>
    <row r="43" spans="1:113" ht="32.25" customHeight="1" x14ac:dyDescent="0.15">
      <c r="B43" s="202"/>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ulDpQL+NXNr351dc8TnNBXo5W5f7Jewvg97T97K6SM0MT66KuDSt1ia4SB9YUDwzGyTPzN81e9rzJoey1q2DfQ==" saltValue="BeLIpfpt1FuCCh2VMGBNN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6" t="s">
        <v>534</v>
      </c>
      <c r="D34" s="1136"/>
      <c r="E34" s="1137"/>
      <c r="F34" s="32">
        <v>11.26</v>
      </c>
      <c r="G34" s="33">
        <v>10.56</v>
      </c>
      <c r="H34" s="33">
        <v>10.33</v>
      </c>
      <c r="I34" s="33">
        <v>10.71</v>
      </c>
      <c r="J34" s="34">
        <v>10.08</v>
      </c>
      <c r="K34" s="22"/>
      <c r="L34" s="22"/>
      <c r="M34" s="22"/>
      <c r="N34" s="22"/>
      <c r="O34" s="22"/>
      <c r="P34" s="22"/>
    </row>
    <row r="35" spans="1:16" ht="39" customHeight="1" x14ac:dyDescent="0.15">
      <c r="A35" s="22"/>
      <c r="B35" s="35"/>
      <c r="C35" s="1132" t="s">
        <v>535</v>
      </c>
      <c r="D35" s="1132"/>
      <c r="E35" s="1133"/>
      <c r="F35" s="36">
        <v>2.73</v>
      </c>
      <c r="G35" s="37">
        <v>4.43</v>
      </c>
      <c r="H35" s="37">
        <v>5.97</v>
      </c>
      <c r="I35" s="37">
        <v>7.93</v>
      </c>
      <c r="J35" s="38">
        <v>6.85</v>
      </c>
      <c r="K35" s="22"/>
      <c r="L35" s="22"/>
      <c r="M35" s="22"/>
      <c r="N35" s="22"/>
      <c r="O35" s="22"/>
      <c r="P35" s="22"/>
    </row>
    <row r="36" spans="1:16" ht="39" customHeight="1" x14ac:dyDescent="0.15">
      <c r="A36" s="22"/>
      <c r="B36" s="35"/>
      <c r="C36" s="1132" t="s">
        <v>536</v>
      </c>
      <c r="D36" s="1132"/>
      <c r="E36" s="1133"/>
      <c r="F36" s="36">
        <v>3.71</v>
      </c>
      <c r="G36" s="37">
        <v>4.04</v>
      </c>
      <c r="H36" s="37">
        <v>3.85</v>
      </c>
      <c r="I36" s="37">
        <v>4.4400000000000004</v>
      </c>
      <c r="J36" s="38">
        <v>4.54</v>
      </c>
      <c r="K36" s="22"/>
      <c r="L36" s="22"/>
      <c r="M36" s="22"/>
      <c r="N36" s="22"/>
      <c r="O36" s="22"/>
      <c r="P36" s="22"/>
    </row>
    <row r="37" spans="1:16" ht="39" customHeight="1" x14ac:dyDescent="0.15">
      <c r="A37" s="22"/>
      <c r="B37" s="35"/>
      <c r="C37" s="1132" t="s">
        <v>537</v>
      </c>
      <c r="D37" s="1132"/>
      <c r="E37" s="1133"/>
      <c r="F37" s="36">
        <v>1.8</v>
      </c>
      <c r="G37" s="37">
        <v>1.25</v>
      </c>
      <c r="H37" s="37">
        <v>1.62</v>
      </c>
      <c r="I37" s="37">
        <v>1.31</v>
      </c>
      <c r="J37" s="38">
        <v>0.54</v>
      </c>
      <c r="K37" s="22"/>
      <c r="L37" s="22"/>
      <c r="M37" s="22"/>
      <c r="N37" s="22"/>
      <c r="O37" s="22"/>
      <c r="P37" s="22"/>
    </row>
    <row r="38" spans="1:16" ht="39" customHeight="1" x14ac:dyDescent="0.15">
      <c r="A38" s="22"/>
      <c r="B38" s="35"/>
      <c r="C38" s="1132" t="s">
        <v>538</v>
      </c>
      <c r="D38" s="1132"/>
      <c r="E38" s="1133"/>
      <c r="F38" s="36" t="s">
        <v>488</v>
      </c>
      <c r="G38" s="37" t="s">
        <v>488</v>
      </c>
      <c r="H38" s="37" t="s">
        <v>488</v>
      </c>
      <c r="I38" s="37" t="s">
        <v>488</v>
      </c>
      <c r="J38" s="38">
        <v>0.41</v>
      </c>
      <c r="K38" s="22"/>
      <c r="L38" s="22"/>
      <c r="M38" s="22"/>
      <c r="N38" s="22"/>
      <c r="O38" s="22"/>
      <c r="P38" s="22"/>
    </row>
    <row r="39" spans="1:16" ht="39" customHeight="1" x14ac:dyDescent="0.15">
      <c r="A39" s="22"/>
      <c r="B39" s="35"/>
      <c r="C39" s="1132" t="s">
        <v>539</v>
      </c>
      <c r="D39" s="1132"/>
      <c r="E39" s="1133"/>
      <c r="F39" s="36">
        <v>0</v>
      </c>
      <c r="G39" s="37">
        <v>0.01</v>
      </c>
      <c r="H39" s="37">
        <v>0</v>
      </c>
      <c r="I39" s="37">
        <v>0</v>
      </c>
      <c r="J39" s="38">
        <v>0</v>
      </c>
      <c r="K39" s="22"/>
      <c r="L39" s="22"/>
      <c r="M39" s="22"/>
      <c r="N39" s="22"/>
      <c r="O39" s="22"/>
      <c r="P39" s="22"/>
    </row>
    <row r="40" spans="1:16" ht="39" customHeight="1" x14ac:dyDescent="0.15">
      <c r="A40" s="22"/>
      <c r="B40" s="35"/>
      <c r="C40" s="1132" t="s">
        <v>540</v>
      </c>
      <c r="D40" s="1132"/>
      <c r="E40" s="1133"/>
      <c r="F40" s="36">
        <v>0.01</v>
      </c>
      <c r="G40" s="37">
        <v>0</v>
      </c>
      <c r="H40" s="37">
        <v>0</v>
      </c>
      <c r="I40" s="37">
        <v>0</v>
      </c>
      <c r="J40" s="38">
        <v>0</v>
      </c>
      <c r="K40" s="22"/>
      <c r="L40" s="22"/>
      <c r="M40" s="22"/>
      <c r="N40" s="22"/>
      <c r="O40" s="22"/>
      <c r="P40" s="22"/>
    </row>
    <row r="41" spans="1:16" ht="39" customHeight="1" x14ac:dyDescent="0.15">
      <c r="A41" s="22"/>
      <c r="B41" s="35"/>
      <c r="C41" s="1132" t="s">
        <v>541</v>
      </c>
      <c r="D41" s="1132"/>
      <c r="E41" s="1133"/>
      <c r="F41" s="36">
        <v>0</v>
      </c>
      <c r="G41" s="37">
        <v>0</v>
      </c>
      <c r="H41" s="37">
        <v>0</v>
      </c>
      <c r="I41" s="37">
        <v>0</v>
      </c>
      <c r="J41" s="38">
        <v>0</v>
      </c>
      <c r="K41" s="22"/>
      <c r="L41" s="22"/>
      <c r="M41" s="22"/>
      <c r="N41" s="22"/>
      <c r="O41" s="22"/>
      <c r="P41" s="22"/>
    </row>
    <row r="42" spans="1:16" ht="39" customHeight="1" x14ac:dyDescent="0.15">
      <c r="A42" s="22"/>
      <c r="B42" s="39"/>
      <c r="C42" s="1132" t="s">
        <v>542</v>
      </c>
      <c r="D42" s="1132"/>
      <c r="E42" s="1133"/>
      <c r="F42" s="36" t="s">
        <v>488</v>
      </c>
      <c r="G42" s="37" t="s">
        <v>488</v>
      </c>
      <c r="H42" s="37" t="s">
        <v>488</v>
      </c>
      <c r="I42" s="37" t="s">
        <v>488</v>
      </c>
      <c r="J42" s="38" t="s">
        <v>488</v>
      </c>
      <c r="K42" s="22"/>
      <c r="L42" s="22"/>
      <c r="M42" s="22"/>
      <c r="N42" s="22"/>
      <c r="O42" s="22"/>
      <c r="P42" s="22"/>
    </row>
    <row r="43" spans="1:16" ht="39" customHeight="1" thickBot="1" x14ac:dyDescent="0.2">
      <c r="A43" s="22"/>
      <c r="B43" s="40"/>
      <c r="C43" s="1134" t="s">
        <v>543</v>
      </c>
      <c r="D43" s="1134"/>
      <c r="E43" s="1135"/>
      <c r="F43" s="41">
        <v>0.02</v>
      </c>
      <c r="G43" s="42">
        <v>0.06</v>
      </c>
      <c r="H43" s="42">
        <v>0.05</v>
      </c>
      <c r="I43" s="42">
        <v>0.43</v>
      </c>
      <c r="J43" s="43" t="s">
        <v>488</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2n7gtvSijbPhPPMurSNxP80BqrQWBh+1y23icu9PJy4cY/4aSXqwExynpbSzL3InoODS6zrmZQLz5xovIU1uA==" saltValue="B6z0Y0sNwB0rusnnQ0D7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2635</v>
      </c>
      <c r="L45" s="58">
        <v>2608</v>
      </c>
      <c r="M45" s="58">
        <v>2658</v>
      </c>
      <c r="N45" s="58">
        <v>2682</v>
      </c>
      <c r="O45" s="59">
        <v>2671</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488</v>
      </c>
      <c r="L46" s="62" t="s">
        <v>488</v>
      </c>
      <c r="M46" s="62" t="s">
        <v>488</v>
      </c>
      <c r="N46" s="62" t="s">
        <v>488</v>
      </c>
      <c r="O46" s="63" t="s">
        <v>488</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488</v>
      </c>
      <c r="L47" s="62" t="s">
        <v>488</v>
      </c>
      <c r="M47" s="62" t="s">
        <v>488</v>
      </c>
      <c r="N47" s="62" t="s">
        <v>488</v>
      </c>
      <c r="O47" s="63" t="s">
        <v>488</v>
      </c>
      <c r="P47" s="46"/>
      <c r="Q47" s="46"/>
      <c r="R47" s="46"/>
      <c r="S47" s="46"/>
      <c r="T47" s="46"/>
      <c r="U47" s="46"/>
    </row>
    <row r="48" spans="1:21" ht="30.75" customHeight="1" x14ac:dyDescent="0.15">
      <c r="A48" s="46"/>
      <c r="B48" s="1163"/>
      <c r="C48" s="1164"/>
      <c r="D48" s="60"/>
      <c r="E48" s="1140" t="s">
        <v>13</v>
      </c>
      <c r="F48" s="1140"/>
      <c r="G48" s="1140"/>
      <c r="H48" s="1140"/>
      <c r="I48" s="1140"/>
      <c r="J48" s="1141"/>
      <c r="K48" s="61">
        <v>248</v>
      </c>
      <c r="L48" s="62">
        <v>212</v>
      </c>
      <c r="M48" s="62">
        <v>205</v>
      </c>
      <c r="N48" s="62">
        <v>196</v>
      </c>
      <c r="O48" s="63">
        <v>146</v>
      </c>
      <c r="P48" s="46"/>
      <c r="Q48" s="46"/>
      <c r="R48" s="46"/>
      <c r="S48" s="46"/>
      <c r="T48" s="46"/>
      <c r="U48" s="46"/>
    </row>
    <row r="49" spans="1:21" ht="30.75" customHeight="1" x14ac:dyDescent="0.15">
      <c r="A49" s="46"/>
      <c r="B49" s="1163"/>
      <c r="C49" s="1164"/>
      <c r="D49" s="60"/>
      <c r="E49" s="1140" t="s">
        <v>14</v>
      </c>
      <c r="F49" s="1140"/>
      <c r="G49" s="1140"/>
      <c r="H49" s="1140"/>
      <c r="I49" s="1140"/>
      <c r="J49" s="1141"/>
      <c r="K49" s="61">
        <v>20</v>
      </c>
      <c r="L49" s="62">
        <v>20</v>
      </c>
      <c r="M49" s="62">
        <v>24</v>
      </c>
      <c r="N49" s="62" t="s">
        <v>488</v>
      </c>
      <c r="O49" s="63">
        <v>23</v>
      </c>
      <c r="P49" s="46"/>
      <c r="Q49" s="46"/>
      <c r="R49" s="46"/>
      <c r="S49" s="46"/>
      <c r="T49" s="46"/>
      <c r="U49" s="46"/>
    </row>
    <row r="50" spans="1:21" ht="30.75" customHeight="1" x14ac:dyDescent="0.15">
      <c r="A50" s="46"/>
      <c r="B50" s="1163"/>
      <c r="C50" s="1164"/>
      <c r="D50" s="60"/>
      <c r="E50" s="1140" t="s">
        <v>15</v>
      </c>
      <c r="F50" s="1140"/>
      <c r="G50" s="1140"/>
      <c r="H50" s="1140"/>
      <c r="I50" s="1140"/>
      <c r="J50" s="1141"/>
      <c r="K50" s="61">
        <v>92</v>
      </c>
      <c r="L50" s="62">
        <v>7</v>
      </c>
      <c r="M50" s="62">
        <v>182</v>
      </c>
      <c r="N50" s="62">
        <v>118</v>
      </c>
      <c r="O50" s="63">
        <v>173</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488</v>
      </c>
      <c r="L51" s="62">
        <v>0</v>
      </c>
      <c r="M51" s="62">
        <v>0</v>
      </c>
      <c r="N51" s="62">
        <v>0</v>
      </c>
      <c r="O51" s="63">
        <v>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2052</v>
      </c>
      <c r="L52" s="62">
        <v>2035</v>
      </c>
      <c r="M52" s="62">
        <v>2008</v>
      </c>
      <c r="N52" s="62">
        <v>2009</v>
      </c>
      <c r="O52" s="63">
        <v>1990</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943</v>
      </c>
      <c r="L53" s="67">
        <v>812</v>
      </c>
      <c r="M53" s="67">
        <v>1061</v>
      </c>
      <c r="N53" s="67">
        <v>987</v>
      </c>
      <c r="O53" s="68">
        <v>1023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pmAwJcZbQWO1sKQ5uidWDTJW67zckpCRys5FpRfZxkTQwiyN+U8pTyT/78/c9QNMwX1QOSYwwPGOeAwZoATjA==" saltValue="2JqR0RRoNwE1QAFUUILe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81" t="s">
        <v>30</v>
      </c>
      <c r="C41" s="1182"/>
      <c r="D41" s="103"/>
      <c r="E41" s="1183" t="s">
        <v>31</v>
      </c>
      <c r="F41" s="1183"/>
      <c r="G41" s="1183"/>
      <c r="H41" s="1184"/>
      <c r="I41" s="342">
        <v>22439</v>
      </c>
      <c r="J41" s="343">
        <v>22179</v>
      </c>
      <c r="K41" s="343">
        <v>21676</v>
      </c>
      <c r="L41" s="343">
        <v>20773</v>
      </c>
      <c r="M41" s="344">
        <v>20034</v>
      </c>
    </row>
    <row r="42" spans="2:13" ht="27.75" customHeight="1" x14ac:dyDescent="0.15">
      <c r="B42" s="1171"/>
      <c r="C42" s="1172"/>
      <c r="D42" s="104"/>
      <c r="E42" s="1175" t="s">
        <v>32</v>
      </c>
      <c r="F42" s="1175"/>
      <c r="G42" s="1175"/>
      <c r="H42" s="1176"/>
      <c r="I42" s="345">
        <v>9</v>
      </c>
      <c r="J42" s="346">
        <v>6</v>
      </c>
      <c r="K42" s="346">
        <v>6</v>
      </c>
      <c r="L42" s="346">
        <v>3</v>
      </c>
      <c r="M42" s="347" t="s">
        <v>488</v>
      </c>
    </row>
    <row r="43" spans="2:13" ht="27.75" customHeight="1" x14ac:dyDescent="0.15">
      <c r="B43" s="1171"/>
      <c r="C43" s="1172"/>
      <c r="D43" s="104"/>
      <c r="E43" s="1175" t="s">
        <v>33</v>
      </c>
      <c r="F43" s="1175"/>
      <c r="G43" s="1175"/>
      <c r="H43" s="1176"/>
      <c r="I43" s="345">
        <v>2606</v>
      </c>
      <c r="J43" s="346">
        <v>2648</v>
      </c>
      <c r="K43" s="346">
        <v>2639</v>
      </c>
      <c r="L43" s="346">
        <v>1359</v>
      </c>
      <c r="M43" s="347">
        <v>873</v>
      </c>
    </row>
    <row r="44" spans="2:13" ht="27.75" customHeight="1" x14ac:dyDescent="0.15">
      <c r="B44" s="1171"/>
      <c r="C44" s="1172"/>
      <c r="D44" s="104"/>
      <c r="E44" s="1175" t="s">
        <v>34</v>
      </c>
      <c r="F44" s="1175"/>
      <c r="G44" s="1175"/>
      <c r="H44" s="1176"/>
      <c r="I44" s="345">
        <v>116</v>
      </c>
      <c r="J44" s="346">
        <v>107</v>
      </c>
      <c r="K44" s="346">
        <v>82</v>
      </c>
      <c r="L44" s="346">
        <v>85</v>
      </c>
      <c r="M44" s="347">
        <v>80</v>
      </c>
    </row>
    <row r="45" spans="2:13" ht="27.75" customHeight="1" x14ac:dyDescent="0.15">
      <c r="B45" s="1171"/>
      <c r="C45" s="1172"/>
      <c r="D45" s="104"/>
      <c r="E45" s="1175" t="s">
        <v>35</v>
      </c>
      <c r="F45" s="1175"/>
      <c r="G45" s="1175"/>
      <c r="H45" s="1176"/>
      <c r="I45" s="345">
        <v>2121</v>
      </c>
      <c r="J45" s="346">
        <v>1870</v>
      </c>
      <c r="K45" s="346">
        <v>1999</v>
      </c>
      <c r="L45" s="346">
        <v>2040</v>
      </c>
      <c r="M45" s="347">
        <v>2134</v>
      </c>
    </row>
    <row r="46" spans="2:13" ht="27.75" customHeight="1" x14ac:dyDescent="0.15">
      <c r="B46" s="1171"/>
      <c r="C46" s="1172"/>
      <c r="D46" s="105"/>
      <c r="E46" s="1175" t="s">
        <v>36</v>
      </c>
      <c r="F46" s="1175"/>
      <c r="G46" s="1175"/>
      <c r="H46" s="1176"/>
      <c r="I46" s="345">
        <v>462</v>
      </c>
      <c r="J46" s="346">
        <v>384</v>
      </c>
      <c r="K46" s="346">
        <v>384</v>
      </c>
      <c r="L46" s="346">
        <v>302</v>
      </c>
      <c r="M46" s="347">
        <v>240</v>
      </c>
    </row>
    <row r="47" spans="2:13" ht="27.75" customHeight="1" x14ac:dyDescent="0.15">
      <c r="B47" s="1171"/>
      <c r="C47" s="1172"/>
      <c r="D47" s="106"/>
      <c r="E47" s="1185" t="s">
        <v>37</v>
      </c>
      <c r="F47" s="1186"/>
      <c r="G47" s="1186"/>
      <c r="H47" s="1187"/>
      <c r="I47" s="345" t="s">
        <v>488</v>
      </c>
      <c r="J47" s="346" t="s">
        <v>488</v>
      </c>
      <c r="K47" s="346" t="s">
        <v>488</v>
      </c>
      <c r="L47" s="346" t="s">
        <v>488</v>
      </c>
      <c r="M47" s="347" t="s">
        <v>488</v>
      </c>
    </row>
    <row r="48" spans="2:13" ht="27.75" customHeight="1" x14ac:dyDescent="0.15">
      <c r="B48" s="1171"/>
      <c r="C48" s="1172"/>
      <c r="D48" s="104"/>
      <c r="E48" s="1175" t="s">
        <v>38</v>
      </c>
      <c r="F48" s="1175"/>
      <c r="G48" s="1175"/>
      <c r="H48" s="1176"/>
      <c r="I48" s="345" t="s">
        <v>488</v>
      </c>
      <c r="J48" s="346" t="s">
        <v>488</v>
      </c>
      <c r="K48" s="346" t="s">
        <v>488</v>
      </c>
      <c r="L48" s="346" t="s">
        <v>488</v>
      </c>
      <c r="M48" s="347" t="s">
        <v>488</v>
      </c>
    </row>
    <row r="49" spans="2:13" ht="27.75" customHeight="1" x14ac:dyDescent="0.15">
      <c r="B49" s="1173"/>
      <c r="C49" s="1174"/>
      <c r="D49" s="104"/>
      <c r="E49" s="1175" t="s">
        <v>39</v>
      </c>
      <c r="F49" s="1175"/>
      <c r="G49" s="1175"/>
      <c r="H49" s="1176"/>
      <c r="I49" s="345" t="s">
        <v>488</v>
      </c>
      <c r="J49" s="346" t="s">
        <v>488</v>
      </c>
      <c r="K49" s="346" t="s">
        <v>488</v>
      </c>
      <c r="L49" s="346" t="s">
        <v>488</v>
      </c>
      <c r="M49" s="347" t="s">
        <v>488</v>
      </c>
    </row>
    <row r="50" spans="2:13" ht="27.75" customHeight="1" x14ac:dyDescent="0.15">
      <c r="B50" s="1169" t="s">
        <v>40</v>
      </c>
      <c r="C50" s="1170"/>
      <c r="D50" s="107"/>
      <c r="E50" s="1175" t="s">
        <v>41</v>
      </c>
      <c r="F50" s="1175"/>
      <c r="G50" s="1175"/>
      <c r="H50" s="1176"/>
      <c r="I50" s="345">
        <v>7084</v>
      </c>
      <c r="J50" s="346">
        <v>7435</v>
      </c>
      <c r="K50" s="346">
        <v>10053</v>
      </c>
      <c r="L50" s="346">
        <v>12192</v>
      </c>
      <c r="M50" s="347">
        <v>14582</v>
      </c>
    </row>
    <row r="51" spans="2:13" ht="27.75" customHeight="1" x14ac:dyDescent="0.15">
      <c r="B51" s="1171"/>
      <c r="C51" s="1172"/>
      <c r="D51" s="104"/>
      <c r="E51" s="1175" t="s">
        <v>42</v>
      </c>
      <c r="F51" s="1175"/>
      <c r="G51" s="1175"/>
      <c r="H51" s="1176"/>
      <c r="I51" s="345">
        <v>693</v>
      </c>
      <c r="J51" s="346">
        <v>652</v>
      </c>
      <c r="K51" s="346">
        <v>611</v>
      </c>
      <c r="L51" s="346">
        <v>571</v>
      </c>
      <c r="M51" s="347">
        <v>531</v>
      </c>
    </row>
    <row r="52" spans="2:13" ht="27.75" customHeight="1" x14ac:dyDescent="0.15">
      <c r="B52" s="1173"/>
      <c r="C52" s="1174"/>
      <c r="D52" s="104"/>
      <c r="E52" s="1175" t="s">
        <v>43</v>
      </c>
      <c r="F52" s="1175"/>
      <c r="G52" s="1175"/>
      <c r="H52" s="1176"/>
      <c r="I52" s="345">
        <v>18278</v>
      </c>
      <c r="J52" s="346">
        <v>17692</v>
      </c>
      <c r="K52" s="346">
        <v>17422</v>
      </c>
      <c r="L52" s="346">
        <v>16492</v>
      </c>
      <c r="M52" s="347">
        <v>16178</v>
      </c>
    </row>
    <row r="53" spans="2:13" ht="27.75" customHeight="1" thickBot="1" x14ac:dyDescent="0.2">
      <c r="B53" s="1177" t="s">
        <v>19</v>
      </c>
      <c r="C53" s="1178"/>
      <c r="D53" s="108"/>
      <c r="E53" s="1179" t="s">
        <v>44</v>
      </c>
      <c r="F53" s="1179"/>
      <c r="G53" s="1179"/>
      <c r="H53" s="1180"/>
      <c r="I53" s="348">
        <v>1698</v>
      </c>
      <c r="J53" s="349">
        <v>1415</v>
      </c>
      <c r="K53" s="349">
        <v>-1301</v>
      </c>
      <c r="L53" s="349">
        <v>-4693</v>
      </c>
      <c r="M53" s="350">
        <v>-7929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OSfHoS+Jqt7QnFIkCBCQQ9j1Hwz0RWYH4KB3o0AJkm0fyRF++vCJzTO++IR9xYcWVuA06D8s5V3Vj7XLVAOjqA==" saltValue="55tN+bT6B0dONtQAotpz1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1" zoomScale="70" zoomScaleNormal="70" zoomScaleSheetLayoutView="100" workbookViewId="0">
      <selection activeCell="C61" sqref="C61:E6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3" t="s">
        <v>46</v>
      </c>
      <c r="D55" s="1193"/>
      <c r="E55" s="1194"/>
      <c r="F55" s="120">
        <v>2841</v>
      </c>
      <c r="G55" s="120">
        <v>2845</v>
      </c>
      <c r="H55" s="121">
        <v>2851</v>
      </c>
    </row>
    <row r="56" spans="2:8" ht="52.5" customHeight="1" x14ac:dyDescent="0.15">
      <c r="B56" s="122"/>
      <c r="C56" s="1195" t="s">
        <v>47</v>
      </c>
      <c r="D56" s="1195"/>
      <c r="E56" s="1196"/>
      <c r="F56" s="123">
        <v>475</v>
      </c>
      <c r="G56" s="123">
        <v>458</v>
      </c>
      <c r="H56" s="124">
        <v>502</v>
      </c>
    </row>
    <row r="57" spans="2:8" ht="53.25" customHeight="1" x14ac:dyDescent="0.15">
      <c r="B57" s="122"/>
      <c r="C57" s="1197" t="s">
        <v>48</v>
      </c>
      <c r="D57" s="1197"/>
      <c r="E57" s="1198"/>
      <c r="F57" s="125">
        <v>6509</v>
      </c>
      <c r="G57" s="125">
        <v>8454</v>
      </c>
      <c r="H57" s="126">
        <v>10726</v>
      </c>
    </row>
    <row r="58" spans="2:8" ht="45.75" customHeight="1" x14ac:dyDescent="0.15">
      <c r="B58" s="127"/>
      <c r="C58" s="1188" t="s">
        <v>556</v>
      </c>
      <c r="D58" s="1189"/>
      <c r="E58" s="1190"/>
      <c r="F58" s="128">
        <v>3521</v>
      </c>
      <c r="G58" s="128">
        <v>4784</v>
      </c>
      <c r="H58" s="129">
        <v>6019</v>
      </c>
    </row>
    <row r="59" spans="2:8" ht="45.75" customHeight="1" x14ac:dyDescent="0.15">
      <c r="B59" s="127"/>
      <c r="C59" s="1188" t="s">
        <v>557</v>
      </c>
      <c r="D59" s="1189"/>
      <c r="E59" s="1190"/>
      <c r="F59" s="128">
        <v>1356</v>
      </c>
      <c r="G59" s="128">
        <v>2027</v>
      </c>
      <c r="H59" s="129">
        <v>2911</v>
      </c>
    </row>
    <row r="60" spans="2:8" ht="45.75" customHeight="1" x14ac:dyDescent="0.15">
      <c r="B60" s="127"/>
      <c r="C60" s="1188" t="s">
        <v>558</v>
      </c>
      <c r="D60" s="1189"/>
      <c r="E60" s="1190"/>
      <c r="F60" s="128">
        <v>1229</v>
      </c>
      <c r="G60" s="128">
        <v>1243</v>
      </c>
      <c r="H60" s="129">
        <v>1257</v>
      </c>
    </row>
    <row r="61" spans="2:8" ht="45.75" customHeight="1" x14ac:dyDescent="0.15">
      <c r="B61" s="127"/>
      <c r="C61" s="1188" t="s">
        <v>560</v>
      </c>
      <c r="D61" s="1189"/>
      <c r="E61" s="1190"/>
      <c r="F61" s="128" t="s">
        <v>549</v>
      </c>
      <c r="G61" s="128" t="s">
        <v>549</v>
      </c>
      <c r="H61" s="129">
        <v>200</v>
      </c>
    </row>
    <row r="62" spans="2:8" ht="45.75" customHeight="1" thickBot="1" x14ac:dyDescent="0.2">
      <c r="B62" s="130"/>
      <c r="C62" s="1188" t="s">
        <v>559</v>
      </c>
      <c r="D62" s="1189"/>
      <c r="E62" s="1190"/>
      <c r="F62" s="131">
        <v>217</v>
      </c>
      <c r="G62" s="131">
        <v>198</v>
      </c>
      <c r="H62" s="132">
        <v>172</v>
      </c>
    </row>
    <row r="63" spans="2:8" ht="52.5" customHeight="1" thickBot="1" x14ac:dyDescent="0.2">
      <c r="B63" s="133"/>
      <c r="C63" s="1191" t="s">
        <v>49</v>
      </c>
      <c r="D63" s="1191"/>
      <c r="E63" s="1192"/>
      <c r="F63" s="134">
        <v>9825</v>
      </c>
      <c r="G63" s="134">
        <v>11756</v>
      </c>
      <c r="H63" s="135">
        <v>14079</v>
      </c>
    </row>
    <row r="64" spans="2:8" x14ac:dyDescent="0.15"/>
  </sheetData>
  <sheetProtection algorithmName="SHA-512" hashValue="pFv6ymbONPt4Shq4zeS9nPsem++UFTqd6BCV41ksWiukuIMqwqpISuPzwjZqFuy1YK763vHpqdIeTQjPKOaGAQ==" saltValue="eq/zO280JqDKL3jkqkMH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526</v>
      </c>
      <c r="G2" s="149"/>
      <c r="H2" s="150"/>
    </row>
    <row r="3" spans="1:8" x14ac:dyDescent="0.15">
      <c r="A3" s="146" t="s">
        <v>519</v>
      </c>
      <c r="B3" s="151"/>
      <c r="C3" s="152"/>
      <c r="D3" s="153">
        <v>111928</v>
      </c>
      <c r="E3" s="154"/>
      <c r="F3" s="155">
        <v>94081</v>
      </c>
      <c r="G3" s="156"/>
      <c r="H3" s="157"/>
    </row>
    <row r="4" spans="1:8" x14ac:dyDescent="0.15">
      <c r="A4" s="158"/>
      <c r="B4" s="159"/>
      <c r="C4" s="160"/>
      <c r="D4" s="161">
        <v>29636</v>
      </c>
      <c r="E4" s="162"/>
      <c r="F4" s="163">
        <v>48949</v>
      </c>
      <c r="G4" s="164"/>
      <c r="H4" s="165"/>
    </row>
    <row r="5" spans="1:8" x14ac:dyDescent="0.15">
      <c r="A5" s="146" t="s">
        <v>521</v>
      </c>
      <c r="B5" s="151"/>
      <c r="C5" s="152"/>
      <c r="D5" s="153">
        <v>119731</v>
      </c>
      <c r="E5" s="154"/>
      <c r="F5" s="155">
        <v>92632</v>
      </c>
      <c r="G5" s="156"/>
      <c r="H5" s="157"/>
    </row>
    <row r="6" spans="1:8" x14ac:dyDescent="0.15">
      <c r="A6" s="158"/>
      <c r="B6" s="159"/>
      <c r="C6" s="160"/>
      <c r="D6" s="161">
        <v>46361</v>
      </c>
      <c r="E6" s="162"/>
      <c r="F6" s="163">
        <v>47978</v>
      </c>
      <c r="G6" s="164"/>
      <c r="H6" s="165"/>
    </row>
    <row r="7" spans="1:8" x14ac:dyDescent="0.15">
      <c r="A7" s="146" t="s">
        <v>522</v>
      </c>
      <c r="B7" s="151"/>
      <c r="C7" s="152"/>
      <c r="D7" s="153">
        <v>147458</v>
      </c>
      <c r="E7" s="154"/>
      <c r="F7" s="155">
        <v>96469</v>
      </c>
      <c r="G7" s="156"/>
      <c r="H7" s="157"/>
    </row>
    <row r="8" spans="1:8" x14ac:dyDescent="0.15">
      <c r="A8" s="158"/>
      <c r="B8" s="159"/>
      <c r="C8" s="160"/>
      <c r="D8" s="161">
        <v>37494</v>
      </c>
      <c r="E8" s="162"/>
      <c r="F8" s="163">
        <v>49775</v>
      </c>
      <c r="G8" s="164"/>
      <c r="H8" s="165"/>
    </row>
    <row r="9" spans="1:8" x14ac:dyDescent="0.15">
      <c r="A9" s="146" t="s">
        <v>523</v>
      </c>
      <c r="B9" s="151"/>
      <c r="C9" s="152"/>
      <c r="D9" s="153">
        <v>113692</v>
      </c>
      <c r="E9" s="154"/>
      <c r="F9" s="155">
        <v>85743</v>
      </c>
      <c r="G9" s="156"/>
      <c r="H9" s="157"/>
    </row>
    <row r="10" spans="1:8" x14ac:dyDescent="0.15">
      <c r="A10" s="158"/>
      <c r="B10" s="159"/>
      <c r="C10" s="160"/>
      <c r="D10" s="161">
        <v>36365</v>
      </c>
      <c r="E10" s="162"/>
      <c r="F10" s="163">
        <v>45231</v>
      </c>
      <c r="G10" s="164"/>
      <c r="H10" s="165"/>
    </row>
    <row r="11" spans="1:8" x14ac:dyDescent="0.15">
      <c r="A11" s="146" t="s">
        <v>524</v>
      </c>
      <c r="B11" s="151"/>
      <c r="C11" s="152"/>
      <c r="D11" s="153">
        <v>142009</v>
      </c>
      <c r="E11" s="154"/>
      <c r="F11" s="155">
        <v>92509</v>
      </c>
      <c r="G11" s="156"/>
      <c r="H11" s="157"/>
    </row>
    <row r="12" spans="1:8" x14ac:dyDescent="0.15">
      <c r="A12" s="158"/>
      <c r="B12" s="159"/>
      <c r="C12" s="166"/>
      <c r="D12" s="161">
        <v>58993</v>
      </c>
      <c r="E12" s="162"/>
      <c r="F12" s="163">
        <v>52274</v>
      </c>
      <c r="G12" s="164"/>
      <c r="H12" s="165"/>
    </row>
    <row r="13" spans="1:8" x14ac:dyDescent="0.15">
      <c r="A13" s="146"/>
      <c r="B13" s="151"/>
      <c r="C13" s="152"/>
      <c r="D13" s="153">
        <v>126964</v>
      </c>
      <c r="E13" s="154"/>
      <c r="F13" s="155">
        <v>92287</v>
      </c>
      <c r="G13" s="167"/>
      <c r="H13" s="157"/>
    </row>
    <row r="14" spans="1:8" x14ac:dyDescent="0.15">
      <c r="A14" s="158"/>
      <c r="B14" s="159"/>
      <c r="C14" s="160"/>
      <c r="D14" s="161">
        <v>41770</v>
      </c>
      <c r="E14" s="162"/>
      <c r="F14" s="163">
        <v>48841</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2.67</v>
      </c>
      <c r="C19" s="168">
        <f>ROUND(VALUE(SUBSTITUTE(実質収支比率等に係る経年分析!G$48,"▲","-")),2)</f>
        <v>3.83</v>
      </c>
      <c r="D19" s="168">
        <f>ROUND(VALUE(SUBSTITUTE(実質収支比率等に係る経年分析!H$48,"▲","-")),2)</f>
        <v>5.83</v>
      </c>
      <c r="E19" s="168">
        <f>ROUND(VALUE(SUBSTITUTE(実質収支比率等に係る経年分析!I$48,"▲","-")),2)</f>
        <v>7.92</v>
      </c>
      <c r="F19" s="168">
        <f>ROUND(VALUE(SUBSTITUTE(実質収支比率等に係る経年分析!J$48,"▲","-")),2)</f>
        <v>6.86</v>
      </c>
    </row>
    <row r="20" spans="1:11" x14ac:dyDescent="0.15">
      <c r="A20" s="168" t="s">
        <v>53</v>
      </c>
      <c r="B20" s="168">
        <f>ROUND(VALUE(SUBSTITUTE(実質収支比率等に係る経年分析!F$47,"▲","-")),2)</f>
        <v>23.17</v>
      </c>
      <c r="C20" s="168">
        <f>ROUND(VALUE(SUBSTITUTE(実質収支比率等に係る経年分析!G$47,"▲","-")),2)</f>
        <v>22.65</v>
      </c>
      <c r="D20" s="168">
        <f>ROUND(VALUE(SUBSTITUTE(実質収支比率等に係る経年分析!H$47,"▲","-")),2)</f>
        <v>24.7</v>
      </c>
      <c r="E20" s="168">
        <f>ROUND(VALUE(SUBSTITUTE(実質収支比率等に係る経年分析!I$47,"▲","-")),2)</f>
        <v>25.31</v>
      </c>
      <c r="F20" s="168">
        <f>ROUND(VALUE(SUBSTITUTE(実質収支比率等に係る経年分析!J$47,"▲","-")),2)</f>
        <v>25.13</v>
      </c>
    </row>
    <row r="21" spans="1:11" x14ac:dyDescent="0.15">
      <c r="A21" s="168" t="s">
        <v>54</v>
      </c>
      <c r="B21" s="168">
        <f>IF(ISNUMBER(VALUE(SUBSTITUTE(実質収支比率等に係る経年分析!F$49,"▲","-"))),ROUND(VALUE(SUBSTITUTE(実質収支比率等に係る経年分析!F$49,"▲","-")),2),NA())</f>
        <v>-2.35</v>
      </c>
      <c r="C21" s="168">
        <f>IF(ISNUMBER(VALUE(SUBSTITUTE(実質収支比率等に係る経年分析!G$49,"▲","-"))),ROUND(VALUE(SUBSTITUTE(実質収支比率等に係る経年分析!G$49,"▲","-")),2),NA())</f>
        <v>1.25</v>
      </c>
      <c r="D21" s="168">
        <f>IF(ISNUMBER(VALUE(SUBSTITUTE(実質収支比率等に係る経年分析!H$49,"▲","-"))),ROUND(VALUE(SUBSTITUTE(実質収支比率等に係る経年分析!H$49,"▲","-")),2),NA())</f>
        <v>4.72</v>
      </c>
      <c r="E21" s="168">
        <f>IF(ISNUMBER(VALUE(SUBSTITUTE(実質収支比率等に係る経年分析!I$49,"▲","-"))),ROUND(VALUE(SUBSTITUTE(実質収支比率等に係る経年分析!I$49,"▲","-")),2),NA())</f>
        <v>1.99</v>
      </c>
      <c r="F21" s="168">
        <f>IF(ISNUMBER(VALUE(SUBSTITUTE(実質収支比率等に係る経年分析!J$49,"▲","-"))),ROUND(VALUE(SUBSTITUTE(実質収支比率等に係る経年分析!J$49,"▲","-")),2),NA())</f>
        <v>-0.93</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0.02</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0.06</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0.05</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0.43</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工業団地整備事業特別会計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15">
      <c r="A30" s="169" t="str">
        <f>IF(連結実質赤字比率に係る赤字・黒字の構成分析!C$40="",NA(),連結実質赤字比率に係る赤字・黒字の構成分析!C$40)</f>
        <v>国民宿舎特別会計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15">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農業集落排水事業会計</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0.41</v>
      </c>
    </row>
    <row r="33" spans="1:16" x14ac:dyDescent="0.15">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1.25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1.31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0.54</v>
      </c>
    </row>
    <row r="34" spans="1:16" x14ac:dyDescent="0.15">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3.71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4.04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3.85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4.4400000000000004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4.54</v>
      </c>
    </row>
    <row r="35" spans="1:16" x14ac:dyDescent="0.15">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2.73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4.43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5.97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7.93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6.85</v>
      </c>
    </row>
    <row r="36" spans="1:16" x14ac:dyDescent="0.15">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11.26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10.56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10.33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10.71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10.08</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2052</v>
      </c>
      <c r="E42" s="170"/>
      <c r="F42" s="170"/>
      <c r="G42" s="170">
        <f>'実質公債費比率（分子）の構造'!L$52</f>
        <v>2035</v>
      </c>
      <c r="H42" s="170"/>
      <c r="I42" s="170"/>
      <c r="J42" s="170">
        <f>'実質公債費比率（分子）の構造'!M$52</f>
        <v>2008</v>
      </c>
      <c r="K42" s="170"/>
      <c r="L42" s="170"/>
      <c r="M42" s="170">
        <f>'実質公債費比率（分子）の構造'!N$52</f>
        <v>2009</v>
      </c>
      <c r="N42" s="170"/>
      <c r="O42" s="170"/>
      <c r="P42" s="170">
        <f>'実質公債費比率（分子）の構造'!O$52</f>
        <v>1990</v>
      </c>
    </row>
    <row r="43" spans="1:16" x14ac:dyDescent="0.15">
      <c r="A43" s="170" t="s">
        <v>16</v>
      </c>
      <c r="B43" s="170" t="str">
        <f>'実質公債費比率（分子）の構造'!K$51</f>
        <v>-</v>
      </c>
      <c r="C43" s="170"/>
      <c r="D43" s="170"/>
      <c r="E43" s="170">
        <f>'実質公債費比率（分子）の構造'!L$51</f>
        <v>0</v>
      </c>
      <c r="F43" s="170"/>
      <c r="G43" s="170"/>
      <c r="H43" s="170">
        <f>'実質公債費比率（分子）の構造'!M$51</f>
        <v>0</v>
      </c>
      <c r="I43" s="170"/>
      <c r="J43" s="170"/>
      <c r="K43" s="170">
        <f>'実質公債費比率（分子）の構造'!N$51</f>
        <v>0</v>
      </c>
      <c r="L43" s="170"/>
      <c r="M43" s="170"/>
      <c r="N43" s="170">
        <f>'実質公債費比率（分子）の構造'!O$51</f>
        <v>0</v>
      </c>
      <c r="O43" s="170"/>
      <c r="P43" s="170"/>
    </row>
    <row r="44" spans="1:16" x14ac:dyDescent="0.15">
      <c r="A44" s="170" t="s">
        <v>62</v>
      </c>
      <c r="B44" s="170">
        <f>'実質公債費比率（分子）の構造'!K$50</f>
        <v>92</v>
      </c>
      <c r="C44" s="170"/>
      <c r="D44" s="170"/>
      <c r="E44" s="170">
        <f>'実質公債費比率（分子）の構造'!L$50</f>
        <v>7</v>
      </c>
      <c r="F44" s="170"/>
      <c r="G44" s="170"/>
      <c r="H44" s="170">
        <f>'実質公債費比率（分子）の構造'!M$50</f>
        <v>182</v>
      </c>
      <c r="I44" s="170"/>
      <c r="J44" s="170"/>
      <c r="K44" s="170">
        <f>'実質公債費比率（分子）の構造'!N$50</f>
        <v>118</v>
      </c>
      <c r="L44" s="170"/>
      <c r="M44" s="170"/>
      <c r="N44" s="170">
        <f>'実質公債費比率（分子）の構造'!O$50</f>
        <v>173</v>
      </c>
      <c r="O44" s="170"/>
      <c r="P44" s="170"/>
    </row>
    <row r="45" spans="1:16" x14ac:dyDescent="0.15">
      <c r="A45" s="170" t="s">
        <v>63</v>
      </c>
      <c r="B45" s="170">
        <f>'実質公債費比率（分子）の構造'!K$49</f>
        <v>20</v>
      </c>
      <c r="C45" s="170"/>
      <c r="D45" s="170"/>
      <c r="E45" s="170">
        <f>'実質公債費比率（分子）の構造'!L$49</f>
        <v>20</v>
      </c>
      <c r="F45" s="170"/>
      <c r="G45" s="170"/>
      <c r="H45" s="170">
        <f>'実質公債費比率（分子）の構造'!M$49</f>
        <v>24</v>
      </c>
      <c r="I45" s="170"/>
      <c r="J45" s="170"/>
      <c r="K45" s="170" t="str">
        <f>'実質公債費比率（分子）の構造'!N$49</f>
        <v>-</v>
      </c>
      <c r="L45" s="170"/>
      <c r="M45" s="170"/>
      <c r="N45" s="170">
        <f>'実質公債費比率（分子）の構造'!O$49</f>
        <v>23</v>
      </c>
      <c r="O45" s="170"/>
      <c r="P45" s="170"/>
    </row>
    <row r="46" spans="1:16" x14ac:dyDescent="0.15">
      <c r="A46" s="170" t="s">
        <v>64</v>
      </c>
      <c r="B46" s="170">
        <f>'実質公債費比率（分子）の構造'!K$48</f>
        <v>248</v>
      </c>
      <c r="C46" s="170"/>
      <c r="D46" s="170"/>
      <c r="E46" s="170">
        <f>'実質公債費比率（分子）の構造'!L$48</f>
        <v>212</v>
      </c>
      <c r="F46" s="170"/>
      <c r="G46" s="170"/>
      <c r="H46" s="170">
        <f>'実質公債費比率（分子）の構造'!M$48</f>
        <v>205</v>
      </c>
      <c r="I46" s="170"/>
      <c r="J46" s="170"/>
      <c r="K46" s="170">
        <f>'実質公債費比率（分子）の構造'!N$48</f>
        <v>196</v>
      </c>
      <c r="L46" s="170"/>
      <c r="M46" s="170"/>
      <c r="N46" s="170">
        <f>'実質公債費比率（分子）の構造'!O$48</f>
        <v>146</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2635</v>
      </c>
      <c r="C49" s="170"/>
      <c r="D49" s="170"/>
      <c r="E49" s="170">
        <f>'実質公債費比率（分子）の構造'!L$45</f>
        <v>2608</v>
      </c>
      <c r="F49" s="170"/>
      <c r="G49" s="170"/>
      <c r="H49" s="170">
        <f>'実質公債費比率（分子）の構造'!M$45</f>
        <v>2658</v>
      </c>
      <c r="I49" s="170"/>
      <c r="J49" s="170"/>
      <c r="K49" s="170">
        <f>'実質公債費比率（分子）の構造'!N$45</f>
        <v>2682</v>
      </c>
      <c r="L49" s="170"/>
      <c r="M49" s="170"/>
      <c r="N49" s="170">
        <f>'実質公債費比率（分子）の構造'!O$45</f>
        <v>2671</v>
      </c>
      <c r="O49" s="170"/>
      <c r="P49" s="170"/>
    </row>
    <row r="50" spans="1:16" x14ac:dyDescent="0.15">
      <c r="A50" s="170" t="s">
        <v>67</v>
      </c>
      <c r="B50" s="170" t="e">
        <f>NA()</f>
        <v>#N/A</v>
      </c>
      <c r="C50" s="170">
        <f>IF(ISNUMBER('実質公債費比率（分子）の構造'!K$53),'実質公債費比率（分子）の構造'!K$53,NA())</f>
        <v>943</v>
      </c>
      <c r="D50" s="170" t="e">
        <f>NA()</f>
        <v>#N/A</v>
      </c>
      <c r="E50" s="170" t="e">
        <f>NA()</f>
        <v>#N/A</v>
      </c>
      <c r="F50" s="170">
        <f>IF(ISNUMBER('実質公債費比率（分子）の構造'!L$53),'実質公債費比率（分子）の構造'!L$53,NA())</f>
        <v>812</v>
      </c>
      <c r="G50" s="170" t="e">
        <f>NA()</f>
        <v>#N/A</v>
      </c>
      <c r="H50" s="170" t="e">
        <f>NA()</f>
        <v>#N/A</v>
      </c>
      <c r="I50" s="170">
        <f>IF(ISNUMBER('実質公債費比率（分子）の構造'!M$53),'実質公債費比率（分子）の構造'!M$53,NA())</f>
        <v>1061</v>
      </c>
      <c r="J50" s="170" t="e">
        <f>NA()</f>
        <v>#N/A</v>
      </c>
      <c r="K50" s="170" t="e">
        <f>NA()</f>
        <v>#N/A</v>
      </c>
      <c r="L50" s="170">
        <f>IF(ISNUMBER('実質公債費比率（分子）の構造'!N$53),'実質公債費比率（分子）の構造'!N$53,NA())</f>
        <v>987</v>
      </c>
      <c r="M50" s="170" t="e">
        <f>NA()</f>
        <v>#N/A</v>
      </c>
      <c r="N50" s="170" t="e">
        <f>NA()</f>
        <v>#N/A</v>
      </c>
      <c r="O50" s="170">
        <f>IF(ISNUMBER('実質公債費比率（分子）の構造'!O$53),'実質公債費比率（分子）の構造'!O$53,NA())</f>
        <v>1023</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18278</v>
      </c>
      <c r="E56" s="169"/>
      <c r="F56" s="169"/>
      <c r="G56" s="169">
        <f>'将来負担比率（分子）の構造'!J$52</f>
        <v>17692</v>
      </c>
      <c r="H56" s="169"/>
      <c r="I56" s="169"/>
      <c r="J56" s="169">
        <f>'将来負担比率（分子）の構造'!K$52</f>
        <v>17422</v>
      </c>
      <c r="K56" s="169"/>
      <c r="L56" s="169"/>
      <c r="M56" s="169">
        <f>'将来負担比率（分子）の構造'!L$52</f>
        <v>16492</v>
      </c>
      <c r="N56" s="169"/>
      <c r="O56" s="169"/>
      <c r="P56" s="169">
        <f>'将来負担比率（分子）の構造'!M$52</f>
        <v>16178</v>
      </c>
    </row>
    <row r="57" spans="1:16" x14ac:dyDescent="0.15">
      <c r="A57" s="169" t="s">
        <v>42</v>
      </c>
      <c r="B57" s="169"/>
      <c r="C57" s="169"/>
      <c r="D57" s="169">
        <f>'将来負担比率（分子）の構造'!I$51</f>
        <v>693</v>
      </c>
      <c r="E57" s="169"/>
      <c r="F57" s="169"/>
      <c r="G57" s="169">
        <f>'将来負担比率（分子）の構造'!J$51</f>
        <v>652</v>
      </c>
      <c r="H57" s="169"/>
      <c r="I57" s="169"/>
      <c r="J57" s="169">
        <f>'将来負担比率（分子）の構造'!K$51</f>
        <v>611</v>
      </c>
      <c r="K57" s="169"/>
      <c r="L57" s="169"/>
      <c r="M57" s="169">
        <f>'将来負担比率（分子）の構造'!L$51</f>
        <v>571</v>
      </c>
      <c r="N57" s="169"/>
      <c r="O57" s="169"/>
      <c r="P57" s="169">
        <f>'将来負担比率（分子）の構造'!M$51</f>
        <v>531</v>
      </c>
    </row>
    <row r="58" spans="1:16" x14ac:dyDescent="0.15">
      <c r="A58" s="169" t="s">
        <v>41</v>
      </c>
      <c r="B58" s="169"/>
      <c r="C58" s="169"/>
      <c r="D58" s="169">
        <f>'将来負担比率（分子）の構造'!I$50</f>
        <v>7084</v>
      </c>
      <c r="E58" s="169"/>
      <c r="F58" s="169"/>
      <c r="G58" s="169">
        <f>'将来負担比率（分子）の構造'!J$50</f>
        <v>7435</v>
      </c>
      <c r="H58" s="169"/>
      <c r="I58" s="169"/>
      <c r="J58" s="169">
        <f>'将来負担比率（分子）の構造'!K$50</f>
        <v>10053</v>
      </c>
      <c r="K58" s="169"/>
      <c r="L58" s="169"/>
      <c r="M58" s="169">
        <f>'将来負担比率（分子）の構造'!L$50</f>
        <v>12192</v>
      </c>
      <c r="N58" s="169"/>
      <c r="O58" s="169"/>
      <c r="P58" s="169">
        <f>'将来負担比率（分子）の構造'!M$50</f>
        <v>14582</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f>'将来負担比率（分子）の構造'!I$46</f>
        <v>462</v>
      </c>
      <c r="C61" s="169"/>
      <c r="D61" s="169"/>
      <c r="E61" s="169">
        <f>'将来負担比率（分子）の構造'!J$46</f>
        <v>384</v>
      </c>
      <c r="F61" s="169"/>
      <c r="G61" s="169"/>
      <c r="H61" s="169">
        <f>'将来負担比率（分子）の構造'!K$46</f>
        <v>384</v>
      </c>
      <c r="I61" s="169"/>
      <c r="J61" s="169"/>
      <c r="K61" s="169">
        <f>'将来負担比率（分子）の構造'!L$46</f>
        <v>302</v>
      </c>
      <c r="L61" s="169"/>
      <c r="M61" s="169"/>
      <c r="N61" s="169">
        <f>'将来負担比率（分子）の構造'!M$46</f>
        <v>240</v>
      </c>
      <c r="O61" s="169"/>
      <c r="P61" s="169"/>
    </row>
    <row r="62" spans="1:16" x14ac:dyDescent="0.15">
      <c r="A62" s="169" t="s">
        <v>35</v>
      </c>
      <c r="B62" s="169">
        <f>'将来負担比率（分子）の構造'!I$45</f>
        <v>2121</v>
      </c>
      <c r="C62" s="169"/>
      <c r="D62" s="169"/>
      <c r="E62" s="169">
        <f>'将来負担比率（分子）の構造'!J$45</f>
        <v>1870</v>
      </c>
      <c r="F62" s="169"/>
      <c r="G62" s="169"/>
      <c r="H62" s="169">
        <f>'将来負担比率（分子）の構造'!K$45</f>
        <v>1999</v>
      </c>
      <c r="I62" s="169"/>
      <c r="J62" s="169"/>
      <c r="K62" s="169">
        <f>'将来負担比率（分子）の構造'!L$45</f>
        <v>2040</v>
      </c>
      <c r="L62" s="169"/>
      <c r="M62" s="169"/>
      <c r="N62" s="169">
        <f>'将来負担比率（分子）の構造'!M$45</f>
        <v>2134</v>
      </c>
      <c r="O62" s="169"/>
      <c r="P62" s="169"/>
    </row>
    <row r="63" spans="1:16" x14ac:dyDescent="0.15">
      <c r="A63" s="169" t="s">
        <v>34</v>
      </c>
      <c r="B63" s="169">
        <f>'将来負担比率（分子）の構造'!I$44</f>
        <v>116</v>
      </c>
      <c r="C63" s="169"/>
      <c r="D63" s="169"/>
      <c r="E63" s="169">
        <f>'将来負担比率（分子）の構造'!J$44</f>
        <v>107</v>
      </c>
      <c r="F63" s="169"/>
      <c r="G63" s="169"/>
      <c r="H63" s="169">
        <f>'将来負担比率（分子）の構造'!K$44</f>
        <v>82</v>
      </c>
      <c r="I63" s="169"/>
      <c r="J63" s="169"/>
      <c r="K63" s="169">
        <f>'将来負担比率（分子）の構造'!L$44</f>
        <v>85</v>
      </c>
      <c r="L63" s="169"/>
      <c r="M63" s="169"/>
      <c r="N63" s="169">
        <f>'将来負担比率（分子）の構造'!M$44</f>
        <v>80</v>
      </c>
      <c r="O63" s="169"/>
      <c r="P63" s="169"/>
    </row>
    <row r="64" spans="1:16" x14ac:dyDescent="0.15">
      <c r="A64" s="169" t="s">
        <v>33</v>
      </c>
      <c r="B64" s="169">
        <f>'将来負担比率（分子）の構造'!I$43</f>
        <v>2606</v>
      </c>
      <c r="C64" s="169"/>
      <c r="D64" s="169"/>
      <c r="E64" s="169">
        <f>'将来負担比率（分子）の構造'!J$43</f>
        <v>2648</v>
      </c>
      <c r="F64" s="169"/>
      <c r="G64" s="169"/>
      <c r="H64" s="169">
        <f>'将来負担比率（分子）の構造'!K$43</f>
        <v>2639</v>
      </c>
      <c r="I64" s="169"/>
      <c r="J64" s="169"/>
      <c r="K64" s="169">
        <f>'将来負担比率（分子）の構造'!L$43</f>
        <v>1359</v>
      </c>
      <c r="L64" s="169"/>
      <c r="M64" s="169"/>
      <c r="N64" s="169">
        <f>'将来負担比率（分子）の構造'!M$43</f>
        <v>873</v>
      </c>
      <c r="O64" s="169"/>
      <c r="P64" s="169"/>
    </row>
    <row r="65" spans="1:16" x14ac:dyDescent="0.15">
      <c r="A65" s="169" t="s">
        <v>32</v>
      </c>
      <c r="B65" s="169">
        <f>'将来負担比率（分子）の構造'!I$42</f>
        <v>9</v>
      </c>
      <c r="C65" s="169"/>
      <c r="D65" s="169"/>
      <c r="E65" s="169">
        <f>'将来負担比率（分子）の構造'!J$42</f>
        <v>6</v>
      </c>
      <c r="F65" s="169"/>
      <c r="G65" s="169"/>
      <c r="H65" s="169">
        <f>'将来負担比率（分子）の構造'!K$42</f>
        <v>6</v>
      </c>
      <c r="I65" s="169"/>
      <c r="J65" s="169"/>
      <c r="K65" s="169">
        <f>'将来負担比率（分子）の構造'!L$42</f>
        <v>3</v>
      </c>
      <c r="L65" s="169"/>
      <c r="M65" s="169"/>
      <c r="N65" s="169" t="str">
        <f>'将来負担比率（分子）の構造'!M$42</f>
        <v>-</v>
      </c>
      <c r="O65" s="169"/>
      <c r="P65" s="169"/>
    </row>
    <row r="66" spans="1:16" x14ac:dyDescent="0.15">
      <c r="A66" s="169" t="s">
        <v>31</v>
      </c>
      <c r="B66" s="169">
        <f>'将来負担比率（分子）の構造'!I$41</f>
        <v>22439</v>
      </c>
      <c r="C66" s="169"/>
      <c r="D66" s="169"/>
      <c r="E66" s="169">
        <f>'将来負担比率（分子）の構造'!J$41</f>
        <v>22179</v>
      </c>
      <c r="F66" s="169"/>
      <c r="G66" s="169"/>
      <c r="H66" s="169">
        <f>'将来負担比率（分子）の構造'!K$41</f>
        <v>21676</v>
      </c>
      <c r="I66" s="169"/>
      <c r="J66" s="169"/>
      <c r="K66" s="169">
        <f>'将来負担比率（分子）の構造'!L$41</f>
        <v>20773</v>
      </c>
      <c r="L66" s="169"/>
      <c r="M66" s="169"/>
      <c r="N66" s="169">
        <f>'将来負担比率（分子）の構造'!M$41</f>
        <v>20034</v>
      </c>
      <c r="O66" s="169"/>
      <c r="P66" s="169"/>
    </row>
    <row r="67" spans="1:16" x14ac:dyDescent="0.15">
      <c r="A67" s="169" t="s">
        <v>71</v>
      </c>
      <c r="B67" s="169" t="e">
        <f>NA()</f>
        <v>#N/A</v>
      </c>
      <c r="C67" s="169">
        <f>IF(ISNUMBER('将来負担比率（分子）の構造'!I$53), IF('将来負担比率（分子）の構造'!I$53 &lt; 0, 0, '将来負担比率（分子）の構造'!I$53), NA())</f>
        <v>1698</v>
      </c>
      <c r="D67" s="169" t="e">
        <f>NA()</f>
        <v>#N/A</v>
      </c>
      <c r="E67" s="169" t="e">
        <f>NA()</f>
        <v>#N/A</v>
      </c>
      <c r="F67" s="169">
        <f>IF(ISNUMBER('将来負担比率（分子）の構造'!J$53), IF('将来負担比率（分子）の構造'!J$53 &lt; 0, 0, '将来負担比率（分子）の構造'!J$53), NA())</f>
        <v>1415</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2841</v>
      </c>
      <c r="C72" s="173">
        <f>基金残高に係る経年分析!G55</f>
        <v>2845</v>
      </c>
      <c r="D72" s="173">
        <f>基金残高に係る経年分析!H55</f>
        <v>2851</v>
      </c>
    </row>
    <row r="73" spans="1:16" x14ac:dyDescent="0.15">
      <c r="A73" s="172" t="s">
        <v>74</v>
      </c>
      <c r="B73" s="173">
        <f>基金残高に係る経年分析!F56</f>
        <v>475</v>
      </c>
      <c r="C73" s="173">
        <f>基金残高に係る経年分析!G56</f>
        <v>458</v>
      </c>
      <c r="D73" s="173">
        <f>基金残高に係る経年分析!H56</f>
        <v>502</v>
      </c>
    </row>
    <row r="74" spans="1:16" x14ac:dyDescent="0.15">
      <c r="A74" s="172" t="s">
        <v>75</v>
      </c>
      <c r="B74" s="173">
        <f>基金残高に係る経年分析!F57</f>
        <v>6509</v>
      </c>
      <c r="C74" s="173">
        <f>基金残高に係る経年分析!G57</f>
        <v>8454</v>
      </c>
      <c r="D74" s="173">
        <f>基金残高に係る経年分析!H57</f>
        <v>10726</v>
      </c>
    </row>
  </sheetData>
  <sheetProtection algorithmName="SHA-512" hashValue="IBDoupxT7VrKBvZHzzVddPFljIlZhASbMfucXXReMPO3i/DCREn6ZIY0aBOww6VDJJZDIoFNknEnNO4zAMJ+fQ==" saltValue="DzmW1vjOH0TPFQLSShqul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202</v>
      </c>
      <c r="DI1" s="705"/>
      <c r="DJ1" s="705"/>
      <c r="DK1" s="705"/>
      <c r="DL1" s="705"/>
      <c r="DM1" s="705"/>
      <c r="DN1" s="706"/>
      <c r="DO1" s="208"/>
      <c r="DP1" s="704" t="s">
        <v>203</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3869398</v>
      </c>
      <c r="S5" s="664"/>
      <c r="T5" s="664"/>
      <c r="U5" s="664"/>
      <c r="V5" s="664"/>
      <c r="W5" s="664"/>
      <c r="X5" s="664"/>
      <c r="Y5" s="689"/>
      <c r="Z5" s="702">
        <v>11.1</v>
      </c>
      <c r="AA5" s="702"/>
      <c r="AB5" s="702"/>
      <c r="AC5" s="702"/>
      <c r="AD5" s="703">
        <v>3869398</v>
      </c>
      <c r="AE5" s="703"/>
      <c r="AF5" s="703"/>
      <c r="AG5" s="703"/>
      <c r="AH5" s="703"/>
      <c r="AI5" s="703"/>
      <c r="AJ5" s="703"/>
      <c r="AK5" s="703"/>
      <c r="AL5" s="690">
        <v>34.200000000000003</v>
      </c>
      <c r="AM5" s="672"/>
      <c r="AN5" s="672"/>
      <c r="AO5" s="691"/>
      <c r="AP5" s="666" t="s">
        <v>216</v>
      </c>
      <c r="AQ5" s="667"/>
      <c r="AR5" s="667"/>
      <c r="AS5" s="667"/>
      <c r="AT5" s="667"/>
      <c r="AU5" s="667"/>
      <c r="AV5" s="667"/>
      <c r="AW5" s="667"/>
      <c r="AX5" s="667"/>
      <c r="AY5" s="667"/>
      <c r="AZ5" s="667"/>
      <c r="BA5" s="667"/>
      <c r="BB5" s="667"/>
      <c r="BC5" s="667"/>
      <c r="BD5" s="667"/>
      <c r="BE5" s="667"/>
      <c r="BF5" s="668"/>
      <c r="BG5" s="608">
        <v>3869398</v>
      </c>
      <c r="BH5" s="609"/>
      <c r="BI5" s="609"/>
      <c r="BJ5" s="609"/>
      <c r="BK5" s="609"/>
      <c r="BL5" s="609"/>
      <c r="BM5" s="609"/>
      <c r="BN5" s="610"/>
      <c r="BO5" s="646">
        <v>100</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306346</v>
      </c>
      <c r="S6" s="609"/>
      <c r="T6" s="609"/>
      <c r="U6" s="609"/>
      <c r="V6" s="609"/>
      <c r="W6" s="609"/>
      <c r="X6" s="609"/>
      <c r="Y6" s="610"/>
      <c r="Z6" s="646">
        <v>0.9</v>
      </c>
      <c r="AA6" s="646"/>
      <c r="AB6" s="646"/>
      <c r="AC6" s="646"/>
      <c r="AD6" s="647">
        <v>306346</v>
      </c>
      <c r="AE6" s="647"/>
      <c r="AF6" s="647"/>
      <c r="AG6" s="647"/>
      <c r="AH6" s="647"/>
      <c r="AI6" s="647"/>
      <c r="AJ6" s="647"/>
      <c r="AK6" s="647"/>
      <c r="AL6" s="611">
        <v>2.7</v>
      </c>
      <c r="AM6" s="612"/>
      <c r="AN6" s="612"/>
      <c r="AO6" s="648"/>
      <c r="AP6" s="605" t="s">
        <v>221</v>
      </c>
      <c r="AQ6" s="606"/>
      <c r="AR6" s="606"/>
      <c r="AS6" s="606"/>
      <c r="AT6" s="606"/>
      <c r="AU6" s="606"/>
      <c r="AV6" s="606"/>
      <c r="AW6" s="606"/>
      <c r="AX6" s="606"/>
      <c r="AY6" s="606"/>
      <c r="AZ6" s="606"/>
      <c r="BA6" s="606"/>
      <c r="BB6" s="606"/>
      <c r="BC6" s="606"/>
      <c r="BD6" s="606"/>
      <c r="BE6" s="606"/>
      <c r="BF6" s="607"/>
      <c r="BG6" s="608">
        <v>3869398</v>
      </c>
      <c r="BH6" s="609"/>
      <c r="BI6" s="609"/>
      <c r="BJ6" s="609"/>
      <c r="BK6" s="609"/>
      <c r="BL6" s="609"/>
      <c r="BM6" s="609"/>
      <c r="BN6" s="610"/>
      <c r="BO6" s="646">
        <v>100</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170677</v>
      </c>
      <c r="CS6" s="609"/>
      <c r="CT6" s="609"/>
      <c r="CU6" s="609"/>
      <c r="CV6" s="609"/>
      <c r="CW6" s="609"/>
      <c r="CX6" s="609"/>
      <c r="CY6" s="610"/>
      <c r="CZ6" s="690">
        <v>0.5</v>
      </c>
      <c r="DA6" s="672"/>
      <c r="DB6" s="672"/>
      <c r="DC6" s="692"/>
      <c r="DD6" s="614" t="s">
        <v>122</v>
      </c>
      <c r="DE6" s="609"/>
      <c r="DF6" s="609"/>
      <c r="DG6" s="609"/>
      <c r="DH6" s="609"/>
      <c r="DI6" s="609"/>
      <c r="DJ6" s="609"/>
      <c r="DK6" s="609"/>
      <c r="DL6" s="609"/>
      <c r="DM6" s="609"/>
      <c r="DN6" s="609"/>
      <c r="DO6" s="609"/>
      <c r="DP6" s="610"/>
      <c r="DQ6" s="614">
        <v>170677</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836</v>
      </c>
      <c r="S7" s="609"/>
      <c r="T7" s="609"/>
      <c r="U7" s="609"/>
      <c r="V7" s="609"/>
      <c r="W7" s="609"/>
      <c r="X7" s="609"/>
      <c r="Y7" s="610"/>
      <c r="Z7" s="646">
        <v>0</v>
      </c>
      <c r="AA7" s="646"/>
      <c r="AB7" s="646"/>
      <c r="AC7" s="646"/>
      <c r="AD7" s="647">
        <v>836</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1285807</v>
      </c>
      <c r="BH7" s="609"/>
      <c r="BI7" s="609"/>
      <c r="BJ7" s="609"/>
      <c r="BK7" s="609"/>
      <c r="BL7" s="609"/>
      <c r="BM7" s="609"/>
      <c r="BN7" s="610"/>
      <c r="BO7" s="646">
        <v>33.200000000000003</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10267341</v>
      </c>
      <c r="CS7" s="609"/>
      <c r="CT7" s="609"/>
      <c r="CU7" s="609"/>
      <c r="CV7" s="609"/>
      <c r="CW7" s="609"/>
      <c r="CX7" s="609"/>
      <c r="CY7" s="610"/>
      <c r="CZ7" s="646">
        <v>30.1</v>
      </c>
      <c r="DA7" s="646"/>
      <c r="DB7" s="646"/>
      <c r="DC7" s="646"/>
      <c r="DD7" s="614">
        <v>122426</v>
      </c>
      <c r="DE7" s="609"/>
      <c r="DF7" s="609"/>
      <c r="DG7" s="609"/>
      <c r="DH7" s="609"/>
      <c r="DI7" s="609"/>
      <c r="DJ7" s="609"/>
      <c r="DK7" s="609"/>
      <c r="DL7" s="609"/>
      <c r="DM7" s="609"/>
      <c r="DN7" s="609"/>
      <c r="DO7" s="609"/>
      <c r="DP7" s="610"/>
      <c r="DQ7" s="614">
        <v>2837071</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9730</v>
      </c>
      <c r="S8" s="609"/>
      <c r="T8" s="609"/>
      <c r="U8" s="609"/>
      <c r="V8" s="609"/>
      <c r="W8" s="609"/>
      <c r="X8" s="609"/>
      <c r="Y8" s="610"/>
      <c r="Z8" s="646">
        <v>0</v>
      </c>
      <c r="AA8" s="646"/>
      <c r="AB8" s="646"/>
      <c r="AC8" s="646"/>
      <c r="AD8" s="647">
        <v>9730</v>
      </c>
      <c r="AE8" s="647"/>
      <c r="AF8" s="647"/>
      <c r="AG8" s="647"/>
      <c r="AH8" s="647"/>
      <c r="AI8" s="647"/>
      <c r="AJ8" s="647"/>
      <c r="AK8" s="647"/>
      <c r="AL8" s="611">
        <v>0.1</v>
      </c>
      <c r="AM8" s="612"/>
      <c r="AN8" s="612"/>
      <c r="AO8" s="648"/>
      <c r="AP8" s="605" t="s">
        <v>227</v>
      </c>
      <c r="AQ8" s="606"/>
      <c r="AR8" s="606"/>
      <c r="AS8" s="606"/>
      <c r="AT8" s="606"/>
      <c r="AU8" s="606"/>
      <c r="AV8" s="606"/>
      <c r="AW8" s="606"/>
      <c r="AX8" s="606"/>
      <c r="AY8" s="606"/>
      <c r="AZ8" s="606"/>
      <c r="BA8" s="606"/>
      <c r="BB8" s="606"/>
      <c r="BC8" s="606"/>
      <c r="BD8" s="606"/>
      <c r="BE8" s="606"/>
      <c r="BF8" s="607"/>
      <c r="BG8" s="608">
        <v>46778</v>
      </c>
      <c r="BH8" s="609"/>
      <c r="BI8" s="609"/>
      <c r="BJ8" s="609"/>
      <c r="BK8" s="609"/>
      <c r="BL8" s="609"/>
      <c r="BM8" s="609"/>
      <c r="BN8" s="610"/>
      <c r="BO8" s="646">
        <v>1.2</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7680344</v>
      </c>
      <c r="CS8" s="609"/>
      <c r="CT8" s="609"/>
      <c r="CU8" s="609"/>
      <c r="CV8" s="609"/>
      <c r="CW8" s="609"/>
      <c r="CX8" s="609"/>
      <c r="CY8" s="610"/>
      <c r="CZ8" s="646">
        <v>22.5</v>
      </c>
      <c r="DA8" s="646"/>
      <c r="DB8" s="646"/>
      <c r="DC8" s="646"/>
      <c r="DD8" s="614">
        <v>13041</v>
      </c>
      <c r="DE8" s="609"/>
      <c r="DF8" s="609"/>
      <c r="DG8" s="609"/>
      <c r="DH8" s="609"/>
      <c r="DI8" s="609"/>
      <c r="DJ8" s="609"/>
      <c r="DK8" s="609"/>
      <c r="DL8" s="609"/>
      <c r="DM8" s="609"/>
      <c r="DN8" s="609"/>
      <c r="DO8" s="609"/>
      <c r="DP8" s="610"/>
      <c r="DQ8" s="614">
        <v>3597685</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11819</v>
      </c>
      <c r="S9" s="609"/>
      <c r="T9" s="609"/>
      <c r="U9" s="609"/>
      <c r="V9" s="609"/>
      <c r="W9" s="609"/>
      <c r="X9" s="609"/>
      <c r="Y9" s="610"/>
      <c r="Z9" s="646">
        <v>0</v>
      </c>
      <c r="AA9" s="646"/>
      <c r="AB9" s="646"/>
      <c r="AC9" s="646"/>
      <c r="AD9" s="647">
        <v>11819</v>
      </c>
      <c r="AE9" s="647"/>
      <c r="AF9" s="647"/>
      <c r="AG9" s="647"/>
      <c r="AH9" s="647"/>
      <c r="AI9" s="647"/>
      <c r="AJ9" s="647"/>
      <c r="AK9" s="647"/>
      <c r="AL9" s="611">
        <v>0.1</v>
      </c>
      <c r="AM9" s="612"/>
      <c r="AN9" s="612"/>
      <c r="AO9" s="648"/>
      <c r="AP9" s="605" t="s">
        <v>230</v>
      </c>
      <c r="AQ9" s="606"/>
      <c r="AR9" s="606"/>
      <c r="AS9" s="606"/>
      <c r="AT9" s="606"/>
      <c r="AU9" s="606"/>
      <c r="AV9" s="606"/>
      <c r="AW9" s="606"/>
      <c r="AX9" s="606"/>
      <c r="AY9" s="606"/>
      <c r="AZ9" s="606"/>
      <c r="BA9" s="606"/>
      <c r="BB9" s="606"/>
      <c r="BC9" s="606"/>
      <c r="BD9" s="606"/>
      <c r="BE9" s="606"/>
      <c r="BF9" s="607"/>
      <c r="BG9" s="608">
        <v>1016358</v>
      </c>
      <c r="BH9" s="609"/>
      <c r="BI9" s="609"/>
      <c r="BJ9" s="609"/>
      <c r="BK9" s="609"/>
      <c r="BL9" s="609"/>
      <c r="BM9" s="609"/>
      <c r="BN9" s="610"/>
      <c r="BO9" s="646">
        <v>26.3</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1327749</v>
      </c>
      <c r="CS9" s="609"/>
      <c r="CT9" s="609"/>
      <c r="CU9" s="609"/>
      <c r="CV9" s="609"/>
      <c r="CW9" s="609"/>
      <c r="CX9" s="609"/>
      <c r="CY9" s="610"/>
      <c r="CZ9" s="646">
        <v>3.9</v>
      </c>
      <c r="DA9" s="646"/>
      <c r="DB9" s="646"/>
      <c r="DC9" s="646"/>
      <c r="DD9" s="614">
        <v>62915</v>
      </c>
      <c r="DE9" s="609"/>
      <c r="DF9" s="609"/>
      <c r="DG9" s="609"/>
      <c r="DH9" s="609"/>
      <c r="DI9" s="609"/>
      <c r="DJ9" s="609"/>
      <c r="DK9" s="609"/>
      <c r="DL9" s="609"/>
      <c r="DM9" s="609"/>
      <c r="DN9" s="609"/>
      <c r="DO9" s="609"/>
      <c r="DP9" s="610"/>
      <c r="DQ9" s="614">
        <v>788564</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83156</v>
      </c>
      <c r="BH10" s="609"/>
      <c r="BI10" s="609"/>
      <c r="BJ10" s="609"/>
      <c r="BK10" s="609"/>
      <c r="BL10" s="609"/>
      <c r="BM10" s="609"/>
      <c r="BN10" s="610"/>
      <c r="BO10" s="646">
        <v>2.1</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729005</v>
      </c>
      <c r="S11" s="609"/>
      <c r="T11" s="609"/>
      <c r="U11" s="609"/>
      <c r="V11" s="609"/>
      <c r="W11" s="609"/>
      <c r="X11" s="609"/>
      <c r="Y11" s="610"/>
      <c r="Z11" s="611">
        <v>2.1</v>
      </c>
      <c r="AA11" s="612"/>
      <c r="AB11" s="612"/>
      <c r="AC11" s="613"/>
      <c r="AD11" s="614">
        <v>729005</v>
      </c>
      <c r="AE11" s="609"/>
      <c r="AF11" s="609"/>
      <c r="AG11" s="609"/>
      <c r="AH11" s="609"/>
      <c r="AI11" s="609"/>
      <c r="AJ11" s="609"/>
      <c r="AK11" s="610"/>
      <c r="AL11" s="611">
        <v>6.4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139515</v>
      </c>
      <c r="BH11" s="609"/>
      <c r="BI11" s="609"/>
      <c r="BJ11" s="609"/>
      <c r="BK11" s="609"/>
      <c r="BL11" s="609"/>
      <c r="BM11" s="609"/>
      <c r="BN11" s="610"/>
      <c r="BO11" s="646">
        <v>3.6</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2630536</v>
      </c>
      <c r="CS11" s="609"/>
      <c r="CT11" s="609"/>
      <c r="CU11" s="609"/>
      <c r="CV11" s="609"/>
      <c r="CW11" s="609"/>
      <c r="CX11" s="609"/>
      <c r="CY11" s="610"/>
      <c r="CZ11" s="646">
        <v>7.7</v>
      </c>
      <c r="DA11" s="646"/>
      <c r="DB11" s="646"/>
      <c r="DC11" s="646"/>
      <c r="DD11" s="614">
        <v>1739987</v>
      </c>
      <c r="DE11" s="609"/>
      <c r="DF11" s="609"/>
      <c r="DG11" s="609"/>
      <c r="DH11" s="609"/>
      <c r="DI11" s="609"/>
      <c r="DJ11" s="609"/>
      <c r="DK11" s="609"/>
      <c r="DL11" s="609"/>
      <c r="DM11" s="609"/>
      <c r="DN11" s="609"/>
      <c r="DO11" s="609"/>
      <c r="DP11" s="610"/>
      <c r="DQ11" s="614">
        <v>736904</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833</v>
      </c>
      <c r="S12" s="609"/>
      <c r="T12" s="609"/>
      <c r="U12" s="609"/>
      <c r="V12" s="609"/>
      <c r="W12" s="609"/>
      <c r="X12" s="609"/>
      <c r="Y12" s="610"/>
      <c r="Z12" s="646">
        <v>0</v>
      </c>
      <c r="AA12" s="646"/>
      <c r="AB12" s="646"/>
      <c r="AC12" s="646"/>
      <c r="AD12" s="647">
        <v>833</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2134744</v>
      </c>
      <c r="BH12" s="609"/>
      <c r="BI12" s="609"/>
      <c r="BJ12" s="609"/>
      <c r="BK12" s="609"/>
      <c r="BL12" s="609"/>
      <c r="BM12" s="609"/>
      <c r="BN12" s="610"/>
      <c r="BO12" s="646">
        <v>55.2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4733841</v>
      </c>
      <c r="CS12" s="609"/>
      <c r="CT12" s="609"/>
      <c r="CU12" s="609"/>
      <c r="CV12" s="609"/>
      <c r="CW12" s="609"/>
      <c r="CX12" s="609"/>
      <c r="CY12" s="610"/>
      <c r="CZ12" s="646">
        <v>13.9</v>
      </c>
      <c r="DA12" s="646"/>
      <c r="DB12" s="646"/>
      <c r="DC12" s="646"/>
      <c r="DD12" s="614">
        <v>34730</v>
      </c>
      <c r="DE12" s="609"/>
      <c r="DF12" s="609"/>
      <c r="DG12" s="609"/>
      <c r="DH12" s="609"/>
      <c r="DI12" s="609"/>
      <c r="DJ12" s="609"/>
      <c r="DK12" s="609"/>
      <c r="DL12" s="609"/>
      <c r="DM12" s="609"/>
      <c r="DN12" s="609"/>
      <c r="DO12" s="609"/>
      <c r="DP12" s="610"/>
      <c r="DQ12" s="614">
        <v>265510</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2093843</v>
      </c>
      <c r="BH13" s="609"/>
      <c r="BI13" s="609"/>
      <c r="BJ13" s="609"/>
      <c r="BK13" s="609"/>
      <c r="BL13" s="609"/>
      <c r="BM13" s="609"/>
      <c r="BN13" s="610"/>
      <c r="BO13" s="646">
        <v>54.1</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1194377</v>
      </c>
      <c r="CS13" s="609"/>
      <c r="CT13" s="609"/>
      <c r="CU13" s="609"/>
      <c r="CV13" s="609"/>
      <c r="CW13" s="609"/>
      <c r="CX13" s="609"/>
      <c r="CY13" s="610"/>
      <c r="CZ13" s="646">
        <v>3.5</v>
      </c>
      <c r="DA13" s="646"/>
      <c r="DB13" s="646"/>
      <c r="DC13" s="646"/>
      <c r="DD13" s="614">
        <v>1002671</v>
      </c>
      <c r="DE13" s="609"/>
      <c r="DF13" s="609"/>
      <c r="DG13" s="609"/>
      <c r="DH13" s="609"/>
      <c r="DI13" s="609"/>
      <c r="DJ13" s="609"/>
      <c r="DK13" s="609"/>
      <c r="DL13" s="609"/>
      <c r="DM13" s="609"/>
      <c r="DN13" s="609"/>
      <c r="DO13" s="609"/>
      <c r="DP13" s="610"/>
      <c r="DQ13" s="614">
        <v>443829</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v>1342</v>
      </c>
      <c r="S14" s="609"/>
      <c r="T14" s="609"/>
      <c r="U14" s="609"/>
      <c r="V14" s="609"/>
      <c r="W14" s="609"/>
      <c r="X14" s="609"/>
      <c r="Y14" s="610"/>
      <c r="Z14" s="646">
        <v>0</v>
      </c>
      <c r="AA14" s="646"/>
      <c r="AB14" s="646"/>
      <c r="AC14" s="646"/>
      <c r="AD14" s="647">
        <v>1342</v>
      </c>
      <c r="AE14" s="647"/>
      <c r="AF14" s="647"/>
      <c r="AG14" s="647"/>
      <c r="AH14" s="647"/>
      <c r="AI14" s="647"/>
      <c r="AJ14" s="647"/>
      <c r="AK14" s="647"/>
      <c r="AL14" s="611">
        <v>0</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143854</v>
      </c>
      <c r="BH14" s="609"/>
      <c r="BI14" s="609"/>
      <c r="BJ14" s="609"/>
      <c r="BK14" s="609"/>
      <c r="BL14" s="609"/>
      <c r="BM14" s="609"/>
      <c r="BN14" s="610"/>
      <c r="BO14" s="646">
        <v>3.7</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658482</v>
      </c>
      <c r="CS14" s="609"/>
      <c r="CT14" s="609"/>
      <c r="CU14" s="609"/>
      <c r="CV14" s="609"/>
      <c r="CW14" s="609"/>
      <c r="CX14" s="609"/>
      <c r="CY14" s="610"/>
      <c r="CZ14" s="646">
        <v>1.9</v>
      </c>
      <c r="DA14" s="646"/>
      <c r="DB14" s="646"/>
      <c r="DC14" s="646"/>
      <c r="DD14" s="614">
        <v>122650</v>
      </c>
      <c r="DE14" s="609"/>
      <c r="DF14" s="609"/>
      <c r="DG14" s="609"/>
      <c r="DH14" s="609"/>
      <c r="DI14" s="609"/>
      <c r="DJ14" s="609"/>
      <c r="DK14" s="609"/>
      <c r="DL14" s="609"/>
      <c r="DM14" s="609"/>
      <c r="DN14" s="609"/>
      <c r="DO14" s="609"/>
      <c r="DP14" s="610"/>
      <c r="DQ14" s="614">
        <v>527379</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t="s">
        <v>122</v>
      </c>
      <c r="S15" s="609"/>
      <c r="T15" s="609"/>
      <c r="U15" s="609"/>
      <c r="V15" s="609"/>
      <c r="W15" s="609"/>
      <c r="X15" s="609"/>
      <c r="Y15" s="610"/>
      <c r="Z15" s="646" t="s">
        <v>122</v>
      </c>
      <c r="AA15" s="646"/>
      <c r="AB15" s="646"/>
      <c r="AC15" s="646"/>
      <c r="AD15" s="647" t="s">
        <v>122</v>
      </c>
      <c r="AE15" s="647"/>
      <c r="AF15" s="647"/>
      <c r="AG15" s="647"/>
      <c r="AH15" s="647"/>
      <c r="AI15" s="647"/>
      <c r="AJ15" s="647"/>
      <c r="AK15" s="647"/>
      <c r="AL15" s="611" t="s">
        <v>122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304993</v>
      </c>
      <c r="BH15" s="609"/>
      <c r="BI15" s="609"/>
      <c r="BJ15" s="609"/>
      <c r="BK15" s="609"/>
      <c r="BL15" s="609"/>
      <c r="BM15" s="609"/>
      <c r="BN15" s="610"/>
      <c r="BO15" s="646">
        <v>7.9</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2543258</v>
      </c>
      <c r="CS15" s="609"/>
      <c r="CT15" s="609"/>
      <c r="CU15" s="609"/>
      <c r="CV15" s="609"/>
      <c r="CW15" s="609"/>
      <c r="CX15" s="609"/>
      <c r="CY15" s="610"/>
      <c r="CZ15" s="646">
        <v>7.5</v>
      </c>
      <c r="DA15" s="646"/>
      <c r="DB15" s="646"/>
      <c r="DC15" s="646"/>
      <c r="DD15" s="614">
        <v>1047251</v>
      </c>
      <c r="DE15" s="609"/>
      <c r="DF15" s="609"/>
      <c r="DG15" s="609"/>
      <c r="DH15" s="609"/>
      <c r="DI15" s="609"/>
      <c r="DJ15" s="609"/>
      <c r="DK15" s="609"/>
      <c r="DL15" s="609"/>
      <c r="DM15" s="609"/>
      <c r="DN15" s="609"/>
      <c r="DO15" s="609"/>
      <c r="DP15" s="610"/>
      <c r="DQ15" s="614">
        <v>1102383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14987</v>
      </c>
      <c r="S16" s="609"/>
      <c r="T16" s="609"/>
      <c r="U16" s="609"/>
      <c r="V16" s="609"/>
      <c r="W16" s="609"/>
      <c r="X16" s="609"/>
      <c r="Y16" s="610"/>
      <c r="Z16" s="646">
        <v>0</v>
      </c>
      <c r="AA16" s="646"/>
      <c r="AB16" s="646"/>
      <c r="AC16" s="646"/>
      <c r="AD16" s="647">
        <v>14987</v>
      </c>
      <c r="AE16" s="647"/>
      <c r="AF16" s="647"/>
      <c r="AG16" s="647"/>
      <c r="AH16" s="647"/>
      <c r="AI16" s="647"/>
      <c r="AJ16" s="647"/>
      <c r="AK16" s="647"/>
      <c r="AL16" s="611">
        <v>0.1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185975</v>
      </c>
      <c r="CS16" s="609"/>
      <c r="CT16" s="609"/>
      <c r="CU16" s="609"/>
      <c r="CV16" s="609"/>
      <c r="CW16" s="609"/>
      <c r="CX16" s="609"/>
      <c r="CY16" s="610"/>
      <c r="CZ16" s="646">
        <v>0.5</v>
      </c>
      <c r="DA16" s="646"/>
      <c r="DB16" s="646"/>
      <c r="DC16" s="646"/>
      <c r="DD16" s="614" t="s">
        <v>122</v>
      </c>
      <c r="DE16" s="609"/>
      <c r="DF16" s="609"/>
      <c r="DG16" s="609"/>
      <c r="DH16" s="609"/>
      <c r="DI16" s="609"/>
      <c r="DJ16" s="609"/>
      <c r="DK16" s="609"/>
      <c r="DL16" s="609"/>
      <c r="DM16" s="609"/>
      <c r="DN16" s="609"/>
      <c r="DO16" s="609"/>
      <c r="DP16" s="610"/>
      <c r="DQ16" s="614">
        <v>59868</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47162</v>
      </c>
      <c r="S17" s="609"/>
      <c r="T17" s="609"/>
      <c r="U17" s="609"/>
      <c r="V17" s="609"/>
      <c r="W17" s="609"/>
      <c r="X17" s="609"/>
      <c r="Y17" s="610"/>
      <c r="Z17" s="646">
        <v>0.1</v>
      </c>
      <c r="AA17" s="646"/>
      <c r="AB17" s="646"/>
      <c r="AC17" s="646"/>
      <c r="AD17" s="647">
        <v>47162</v>
      </c>
      <c r="AE17" s="647"/>
      <c r="AF17" s="647"/>
      <c r="AG17" s="647"/>
      <c r="AH17" s="647"/>
      <c r="AI17" s="647"/>
      <c r="AJ17" s="647"/>
      <c r="AK17" s="647"/>
      <c r="AL17" s="611">
        <v>0.4</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2670713</v>
      </c>
      <c r="CS17" s="609"/>
      <c r="CT17" s="609"/>
      <c r="CU17" s="609"/>
      <c r="CV17" s="609"/>
      <c r="CW17" s="609"/>
      <c r="CX17" s="609"/>
      <c r="CY17" s="610"/>
      <c r="CZ17" s="646">
        <v>7.8</v>
      </c>
      <c r="DA17" s="646"/>
      <c r="DB17" s="646"/>
      <c r="DC17" s="646"/>
      <c r="DD17" s="614" t="s">
        <v>122</v>
      </c>
      <c r="DE17" s="609"/>
      <c r="DF17" s="609"/>
      <c r="DG17" s="609"/>
      <c r="DH17" s="609"/>
      <c r="DI17" s="609"/>
      <c r="DJ17" s="609"/>
      <c r="DK17" s="609"/>
      <c r="DL17" s="609"/>
      <c r="DM17" s="609"/>
      <c r="DN17" s="609"/>
      <c r="DO17" s="609"/>
      <c r="DP17" s="610"/>
      <c r="DQ17" s="614">
        <v>2626197</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21911</v>
      </c>
      <c r="S18" s="609"/>
      <c r="T18" s="609"/>
      <c r="U18" s="609"/>
      <c r="V18" s="609"/>
      <c r="W18" s="609"/>
      <c r="X18" s="609"/>
      <c r="Y18" s="610"/>
      <c r="Z18" s="646">
        <v>0.1</v>
      </c>
      <c r="AA18" s="646"/>
      <c r="AB18" s="646"/>
      <c r="AC18" s="646"/>
      <c r="AD18" s="647">
        <v>21911</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21881</v>
      </c>
      <c r="S19" s="609"/>
      <c r="T19" s="609"/>
      <c r="U19" s="609"/>
      <c r="V19" s="609"/>
      <c r="W19" s="609"/>
      <c r="X19" s="609"/>
      <c r="Y19" s="610"/>
      <c r="Z19" s="646">
        <v>0.1</v>
      </c>
      <c r="AA19" s="646"/>
      <c r="AB19" s="646"/>
      <c r="AC19" s="646"/>
      <c r="AD19" s="647">
        <v>21881</v>
      </c>
      <c r="AE19" s="647"/>
      <c r="AF19" s="647"/>
      <c r="AG19" s="647"/>
      <c r="AH19" s="647"/>
      <c r="AI19" s="647"/>
      <c r="AJ19" s="647"/>
      <c r="AK19" s="647"/>
      <c r="AL19" s="611">
        <v>0.2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30</v>
      </c>
      <c r="S20" s="609"/>
      <c r="T20" s="609"/>
      <c r="U20" s="609"/>
      <c r="V20" s="609"/>
      <c r="W20" s="609"/>
      <c r="X20" s="609"/>
      <c r="Y20" s="610"/>
      <c r="Z20" s="646">
        <v>0</v>
      </c>
      <c r="AA20" s="646"/>
      <c r="AB20" s="646"/>
      <c r="AC20" s="646"/>
      <c r="AD20" s="647">
        <v>30</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34063293</v>
      </c>
      <c r="CS20" s="609"/>
      <c r="CT20" s="609"/>
      <c r="CU20" s="609"/>
      <c r="CV20" s="609"/>
      <c r="CW20" s="609"/>
      <c r="CX20" s="609"/>
      <c r="CY20" s="610"/>
      <c r="CZ20" s="646">
        <v>100</v>
      </c>
      <c r="DA20" s="646"/>
      <c r="DB20" s="646"/>
      <c r="DC20" s="646"/>
      <c r="DD20" s="614">
        <v>4145671</v>
      </c>
      <c r="DE20" s="609"/>
      <c r="DF20" s="609"/>
      <c r="DG20" s="609"/>
      <c r="DH20" s="609"/>
      <c r="DI20" s="609"/>
      <c r="DJ20" s="609"/>
      <c r="DK20" s="609"/>
      <c r="DL20" s="609"/>
      <c r="DM20" s="609"/>
      <c r="DN20" s="609"/>
      <c r="DO20" s="609"/>
      <c r="DP20" s="610"/>
      <c r="DQ20" s="614">
        <v>13156067</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6972924</v>
      </c>
      <c r="S21" s="609"/>
      <c r="T21" s="609"/>
      <c r="U21" s="609"/>
      <c r="V21" s="609"/>
      <c r="W21" s="609"/>
      <c r="X21" s="609"/>
      <c r="Y21" s="610"/>
      <c r="Z21" s="646">
        <v>20</v>
      </c>
      <c r="AA21" s="646"/>
      <c r="AB21" s="646"/>
      <c r="AC21" s="646"/>
      <c r="AD21" s="647">
        <v>6260444</v>
      </c>
      <c r="AE21" s="647"/>
      <c r="AF21" s="647"/>
      <c r="AG21" s="647"/>
      <c r="AH21" s="647"/>
      <c r="AI21" s="647"/>
      <c r="AJ21" s="647"/>
      <c r="AK21" s="647"/>
      <c r="AL21" s="611">
        <v>55.3</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6260444</v>
      </c>
      <c r="S22" s="609"/>
      <c r="T22" s="609"/>
      <c r="U22" s="609"/>
      <c r="V22" s="609"/>
      <c r="W22" s="609"/>
      <c r="X22" s="609"/>
      <c r="Y22" s="610"/>
      <c r="Z22" s="646">
        <v>18</v>
      </c>
      <c r="AA22" s="646"/>
      <c r="AB22" s="646"/>
      <c r="AC22" s="646"/>
      <c r="AD22" s="647">
        <v>6260444</v>
      </c>
      <c r="AE22" s="647"/>
      <c r="AF22" s="647"/>
      <c r="AG22" s="647"/>
      <c r="AH22" s="647"/>
      <c r="AI22" s="647"/>
      <c r="AJ22" s="647"/>
      <c r="AK22" s="647"/>
      <c r="AL22" s="611">
        <v>55.3</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712480</v>
      </c>
      <c r="S23" s="609"/>
      <c r="T23" s="609"/>
      <c r="U23" s="609"/>
      <c r="V23" s="609"/>
      <c r="W23" s="609"/>
      <c r="X23" s="609"/>
      <c r="Y23" s="610"/>
      <c r="Z23" s="646">
        <v>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10701512</v>
      </c>
      <c r="CS24" s="664"/>
      <c r="CT24" s="664"/>
      <c r="CU24" s="664"/>
      <c r="CV24" s="664"/>
      <c r="CW24" s="664"/>
      <c r="CX24" s="664"/>
      <c r="CY24" s="689"/>
      <c r="CZ24" s="690">
        <v>31.4</v>
      </c>
      <c r="DA24" s="672"/>
      <c r="DB24" s="672"/>
      <c r="DC24" s="692"/>
      <c r="DD24" s="688">
        <v>6885993</v>
      </c>
      <c r="DE24" s="664"/>
      <c r="DF24" s="664"/>
      <c r="DG24" s="664"/>
      <c r="DH24" s="664"/>
      <c r="DI24" s="664"/>
      <c r="DJ24" s="664"/>
      <c r="DK24" s="689"/>
      <c r="DL24" s="688">
        <v>6344098</v>
      </c>
      <c r="DM24" s="664"/>
      <c r="DN24" s="664"/>
      <c r="DO24" s="664"/>
      <c r="DP24" s="664"/>
      <c r="DQ24" s="664"/>
      <c r="DR24" s="664"/>
      <c r="DS24" s="664"/>
      <c r="DT24" s="664"/>
      <c r="DU24" s="664"/>
      <c r="DV24" s="689"/>
      <c r="DW24" s="690">
        <v>55.8</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11986293</v>
      </c>
      <c r="S25" s="609"/>
      <c r="T25" s="609"/>
      <c r="U25" s="609"/>
      <c r="V25" s="609"/>
      <c r="W25" s="609"/>
      <c r="X25" s="609"/>
      <c r="Y25" s="610"/>
      <c r="Z25" s="646">
        <v>34.4</v>
      </c>
      <c r="AA25" s="646"/>
      <c r="AB25" s="646"/>
      <c r="AC25" s="646"/>
      <c r="AD25" s="647">
        <v>11273813</v>
      </c>
      <c r="AE25" s="647"/>
      <c r="AF25" s="647"/>
      <c r="AG25" s="647"/>
      <c r="AH25" s="647"/>
      <c r="AI25" s="647"/>
      <c r="AJ25" s="647"/>
      <c r="AK25" s="647"/>
      <c r="AL25" s="611">
        <v>99.7</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2822358</v>
      </c>
      <c r="CS25" s="621"/>
      <c r="CT25" s="621"/>
      <c r="CU25" s="621"/>
      <c r="CV25" s="621"/>
      <c r="CW25" s="621"/>
      <c r="CX25" s="621"/>
      <c r="CY25" s="622"/>
      <c r="CZ25" s="611">
        <v>8.3000000000000007</v>
      </c>
      <c r="DA25" s="623"/>
      <c r="DB25" s="623"/>
      <c r="DC25" s="624"/>
      <c r="DD25" s="614">
        <v>2634256</v>
      </c>
      <c r="DE25" s="621"/>
      <c r="DF25" s="621"/>
      <c r="DG25" s="621"/>
      <c r="DH25" s="621"/>
      <c r="DI25" s="621"/>
      <c r="DJ25" s="621"/>
      <c r="DK25" s="622"/>
      <c r="DL25" s="614">
        <v>2591223</v>
      </c>
      <c r="DM25" s="621"/>
      <c r="DN25" s="621"/>
      <c r="DO25" s="621"/>
      <c r="DP25" s="621"/>
      <c r="DQ25" s="621"/>
      <c r="DR25" s="621"/>
      <c r="DS25" s="621"/>
      <c r="DT25" s="621"/>
      <c r="DU25" s="621"/>
      <c r="DV25" s="622"/>
      <c r="DW25" s="611">
        <v>22.8</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3369</v>
      </c>
      <c r="S26" s="609"/>
      <c r="T26" s="609"/>
      <c r="U26" s="609"/>
      <c r="V26" s="609"/>
      <c r="W26" s="609"/>
      <c r="X26" s="609"/>
      <c r="Y26" s="610"/>
      <c r="Z26" s="646">
        <v>0</v>
      </c>
      <c r="AA26" s="646"/>
      <c r="AB26" s="646"/>
      <c r="AC26" s="646"/>
      <c r="AD26" s="647">
        <v>3369</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1592357</v>
      </c>
      <c r="CS26" s="609"/>
      <c r="CT26" s="609"/>
      <c r="CU26" s="609"/>
      <c r="CV26" s="609"/>
      <c r="CW26" s="609"/>
      <c r="CX26" s="609"/>
      <c r="CY26" s="610"/>
      <c r="CZ26" s="611">
        <v>4.7</v>
      </c>
      <c r="DA26" s="623"/>
      <c r="DB26" s="623"/>
      <c r="DC26" s="624"/>
      <c r="DD26" s="614">
        <v>1492028</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56776</v>
      </c>
      <c r="S27" s="609"/>
      <c r="T27" s="609"/>
      <c r="U27" s="609"/>
      <c r="V27" s="609"/>
      <c r="W27" s="609"/>
      <c r="X27" s="609"/>
      <c r="Y27" s="610"/>
      <c r="Z27" s="646">
        <v>0.2</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3869398</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5208441</v>
      </c>
      <c r="CS27" s="621"/>
      <c r="CT27" s="621"/>
      <c r="CU27" s="621"/>
      <c r="CV27" s="621"/>
      <c r="CW27" s="621"/>
      <c r="CX27" s="621"/>
      <c r="CY27" s="622"/>
      <c r="CZ27" s="611">
        <v>15.3</v>
      </c>
      <c r="DA27" s="623"/>
      <c r="DB27" s="623"/>
      <c r="DC27" s="624"/>
      <c r="DD27" s="614">
        <v>1625540</v>
      </c>
      <c r="DE27" s="621"/>
      <c r="DF27" s="621"/>
      <c r="DG27" s="621"/>
      <c r="DH27" s="621"/>
      <c r="DI27" s="621"/>
      <c r="DJ27" s="621"/>
      <c r="DK27" s="622"/>
      <c r="DL27" s="614">
        <v>1126678</v>
      </c>
      <c r="DM27" s="621"/>
      <c r="DN27" s="621"/>
      <c r="DO27" s="621"/>
      <c r="DP27" s="621"/>
      <c r="DQ27" s="621"/>
      <c r="DR27" s="621"/>
      <c r="DS27" s="621"/>
      <c r="DT27" s="621"/>
      <c r="DU27" s="621"/>
      <c r="DV27" s="622"/>
      <c r="DW27" s="611">
        <v>9.9</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132258</v>
      </c>
      <c r="S28" s="609"/>
      <c r="T28" s="609"/>
      <c r="U28" s="609"/>
      <c r="V28" s="609"/>
      <c r="W28" s="609"/>
      <c r="X28" s="609"/>
      <c r="Y28" s="610"/>
      <c r="Z28" s="646">
        <v>0.4</v>
      </c>
      <c r="AA28" s="646"/>
      <c r="AB28" s="646"/>
      <c r="AC28" s="646"/>
      <c r="AD28" s="647">
        <v>18320</v>
      </c>
      <c r="AE28" s="647"/>
      <c r="AF28" s="647"/>
      <c r="AG28" s="647"/>
      <c r="AH28" s="647"/>
      <c r="AI28" s="647"/>
      <c r="AJ28" s="647"/>
      <c r="AK28" s="647"/>
      <c r="AL28" s="611">
        <v>0.2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2670713</v>
      </c>
      <c r="CS28" s="609"/>
      <c r="CT28" s="609"/>
      <c r="CU28" s="609"/>
      <c r="CV28" s="609"/>
      <c r="CW28" s="609"/>
      <c r="CX28" s="609"/>
      <c r="CY28" s="610"/>
      <c r="CZ28" s="611">
        <v>7.8</v>
      </c>
      <c r="DA28" s="623"/>
      <c r="DB28" s="623"/>
      <c r="DC28" s="624"/>
      <c r="DD28" s="614">
        <v>2626197</v>
      </c>
      <c r="DE28" s="609"/>
      <c r="DF28" s="609"/>
      <c r="DG28" s="609"/>
      <c r="DH28" s="609"/>
      <c r="DI28" s="609"/>
      <c r="DJ28" s="609"/>
      <c r="DK28" s="610"/>
      <c r="DL28" s="614">
        <v>2626197</v>
      </c>
      <c r="DM28" s="609"/>
      <c r="DN28" s="609"/>
      <c r="DO28" s="609"/>
      <c r="DP28" s="609"/>
      <c r="DQ28" s="609"/>
      <c r="DR28" s="609"/>
      <c r="DS28" s="609"/>
      <c r="DT28" s="609"/>
      <c r="DU28" s="609"/>
      <c r="DV28" s="610"/>
      <c r="DW28" s="611">
        <v>23.1</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18538</v>
      </c>
      <c r="S29" s="609"/>
      <c r="T29" s="609"/>
      <c r="U29" s="609"/>
      <c r="V29" s="609"/>
      <c r="W29" s="609"/>
      <c r="X29" s="609"/>
      <c r="Y29" s="610"/>
      <c r="Z29" s="646">
        <v>0.1</v>
      </c>
      <c r="AA29" s="646"/>
      <c r="AB29" s="646"/>
      <c r="AC29" s="646"/>
      <c r="AD29" s="647">
        <v>29</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2670648</v>
      </c>
      <c r="CS29" s="621"/>
      <c r="CT29" s="621"/>
      <c r="CU29" s="621"/>
      <c r="CV29" s="621"/>
      <c r="CW29" s="621"/>
      <c r="CX29" s="621"/>
      <c r="CY29" s="622"/>
      <c r="CZ29" s="611">
        <v>7.8</v>
      </c>
      <c r="DA29" s="623"/>
      <c r="DB29" s="623"/>
      <c r="DC29" s="624"/>
      <c r="DD29" s="614">
        <v>2626132</v>
      </c>
      <c r="DE29" s="621"/>
      <c r="DF29" s="621"/>
      <c r="DG29" s="621"/>
      <c r="DH29" s="621"/>
      <c r="DI29" s="621"/>
      <c r="DJ29" s="621"/>
      <c r="DK29" s="622"/>
      <c r="DL29" s="614">
        <v>2626132</v>
      </c>
      <c r="DM29" s="621"/>
      <c r="DN29" s="621"/>
      <c r="DO29" s="621"/>
      <c r="DP29" s="621"/>
      <c r="DQ29" s="621"/>
      <c r="DR29" s="621"/>
      <c r="DS29" s="621"/>
      <c r="DT29" s="621"/>
      <c r="DU29" s="621"/>
      <c r="DV29" s="622"/>
      <c r="DW29" s="611">
        <v>23.1</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3747848</v>
      </c>
      <c r="S30" s="609"/>
      <c r="T30" s="609"/>
      <c r="U30" s="609"/>
      <c r="V30" s="609"/>
      <c r="W30" s="609"/>
      <c r="X30" s="609"/>
      <c r="Y30" s="610"/>
      <c r="Z30" s="646">
        <v>10.8</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2590847</v>
      </c>
      <c r="CS30" s="609"/>
      <c r="CT30" s="609"/>
      <c r="CU30" s="609"/>
      <c r="CV30" s="609"/>
      <c r="CW30" s="609"/>
      <c r="CX30" s="609"/>
      <c r="CY30" s="610"/>
      <c r="CZ30" s="611">
        <v>7.6</v>
      </c>
      <c r="DA30" s="623"/>
      <c r="DB30" s="623"/>
      <c r="DC30" s="624"/>
      <c r="DD30" s="614">
        <v>2550851</v>
      </c>
      <c r="DE30" s="609"/>
      <c r="DF30" s="609"/>
      <c r="DG30" s="609"/>
      <c r="DH30" s="609"/>
      <c r="DI30" s="609"/>
      <c r="DJ30" s="609"/>
      <c r="DK30" s="610"/>
      <c r="DL30" s="614">
        <v>2550851</v>
      </c>
      <c r="DM30" s="609"/>
      <c r="DN30" s="609"/>
      <c r="DO30" s="609"/>
      <c r="DP30" s="609"/>
      <c r="DQ30" s="609"/>
      <c r="DR30" s="609"/>
      <c r="DS30" s="609"/>
      <c r="DT30" s="609"/>
      <c r="DU30" s="609"/>
      <c r="DV30" s="610"/>
      <c r="DW30" s="611">
        <v>22.4</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298</v>
      </c>
      <c r="AQ31" s="679"/>
      <c r="AR31" s="679"/>
      <c r="AS31" s="679"/>
      <c r="AT31" s="680" t="s">
        <v>299</v>
      </c>
      <c r="AU31" s="212"/>
      <c r="AV31" s="212"/>
      <c r="AW31" s="212"/>
      <c r="AX31" s="666" t="s">
        <v>177</v>
      </c>
      <c r="AY31" s="667"/>
      <c r="AZ31" s="667"/>
      <c r="BA31" s="667"/>
      <c r="BB31" s="667"/>
      <c r="BC31" s="667"/>
      <c r="BD31" s="667"/>
      <c r="BE31" s="667"/>
      <c r="BF31" s="668"/>
      <c r="BG31" s="670">
        <v>99.1</v>
      </c>
      <c r="BH31" s="671"/>
      <c r="BI31" s="671"/>
      <c r="BJ31" s="671"/>
      <c r="BK31" s="671"/>
      <c r="BL31" s="671"/>
      <c r="BM31" s="672">
        <v>97</v>
      </c>
      <c r="BN31" s="671"/>
      <c r="BO31" s="671"/>
      <c r="BP31" s="671"/>
      <c r="BQ31" s="673"/>
      <c r="BR31" s="670">
        <v>99.4</v>
      </c>
      <c r="BS31" s="671"/>
      <c r="BT31" s="671"/>
      <c r="BU31" s="671"/>
      <c r="BV31" s="671"/>
      <c r="BW31" s="671"/>
      <c r="BX31" s="672">
        <v>97.2</v>
      </c>
      <c r="BY31" s="671"/>
      <c r="BZ31" s="671"/>
      <c r="CA31" s="671"/>
      <c r="CB31" s="673"/>
      <c r="CD31" s="629"/>
      <c r="CE31" s="630"/>
      <c r="CF31" s="605" t="s">
        <v>300</v>
      </c>
      <c r="CG31" s="606"/>
      <c r="CH31" s="606"/>
      <c r="CI31" s="606"/>
      <c r="CJ31" s="606"/>
      <c r="CK31" s="606"/>
      <c r="CL31" s="606"/>
      <c r="CM31" s="606"/>
      <c r="CN31" s="606"/>
      <c r="CO31" s="606"/>
      <c r="CP31" s="606"/>
      <c r="CQ31" s="607"/>
      <c r="CR31" s="608">
        <v>79801</v>
      </c>
      <c r="CS31" s="621"/>
      <c r="CT31" s="621"/>
      <c r="CU31" s="621"/>
      <c r="CV31" s="621"/>
      <c r="CW31" s="621"/>
      <c r="CX31" s="621"/>
      <c r="CY31" s="622"/>
      <c r="CZ31" s="611">
        <v>0.2</v>
      </c>
      <c r="DA31" s="623"/>
      <c r="DB31" s="623"/>
      <c r="DC31" s="624"/>
      <c r="DD31" s="614">
        <v>75281</v>
      </c>
      <c r="DE31" s="621"/>
      <c r="DF31" s="621"/>
      <c r="DG31" s="621"/>
      <c r="DH31" s="621"/>
      <c r="DI31" s="621"/>
      <c r="DJ31" s="621"/>
      <c r="DK31" s="622"/>
      <c r="DL31" s="614">
        <v>75281</v>
      </c>
      <c r="DM31" s="621"/>
      <c r="DN31" s="621"/>
      <c r="DO31" s="621"/>
      <c r="DP31" s="621"/>
      <c r="DQ31" s="621"/>
      <c r="DR31" s="621"/>
      <c r="DS31" s="621"/>
      <c r="DT31" s="621"/>
      <c r="DU31" s="621"/>
      <c r="DV31" s="622"/>
      <c r="DW31" s="611">
        <v>0.7</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3109677</v>
      </c>
      <c r="S32" s="609"/>
      <c r="T32" s="609"/>
      <c r="U32" s="609"/>
      <c r="V32" s="609"/>
      <c r="W32" s="609"/>
      <c r="X32" s="609"/>
      <c r="Y32" s="610"/>
      <c r="Z32" s="646">
        <v>8.9</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208" t="s">
        <v>302</v>
      </c>
      <c r="AX32" s="605" t="s">
        <v>303</v>
      </c>
      <c r="AY32" s="606"/>
      <c r="AZ32" s="606"/>
      <c r="BA32" s="606"/>
      <c r="BB32" s="606"/>
      <c r="BC32" s="606"/>
      <c r="BD32" s="606"/>
      <c r="BE32" s="606"/>
      <c r="BF32" s="607"/>
      <c r="BG32" s="674">
        <v>98.6</v>
      </c>
      <c r="BH32" s="621"/>
      <c r="BI32" s="621"/>
      <c r="BJ32" s="621"/>
      <c r="BK32" s="621"/>
      <c r="BL32" s="621"/>
      <c r="BM32" s="612">
        <v>96.6</v>
      </c>
      <c r="BN32" s="621"/>
      <c r="BO32" s="621"/>
      <c r="BP32" s="621"/>
      <c r="BQ32" s="644"/>
      <c r="BR32" s="674">
        <v>99.5</v>
      </c>
      <c r="BS32" s="621"/>
      <c r="BT32" s="621"/>
      <c r="BU32" s="621"/>
      <c r="BV32" s="621"/>
      <c r="BW32" s="621"/>
      <c r="BX32" s="612">
        <v>97.7</v>
      </c>
      <c r="BY32" s="621"/>
      <c r="BZ32" s="621"/>
      <c r="CA32" s="621"/>
      <c r="CB32" s="644"/>
      <c r="CD32" s="631"/>
      <c r="CE32" s="632"/>
      <c r="CF32" s="605" t="s">
        <v>304</v>
      </c>
      <c r="CG32" s="606"/>
      <c r="CH32" s="606"/>
      <c r="CI32" s="606"/>
      <c r="CJ32" s="606"/>
      <c r="CK32" s="606"/>
      <c r="CL32" s="606"/>
      <c r="CM32" s="606"/>
      <c r="CN32" s="606"/>
      <c r="CO32" s="606"/>
      <c r="CP32" s="606"/>
      <c r="CQ32" s="607"/>
      <c r="CR32" s="608">
        <v>65</v>
      </c>
      <c r="CS32" s="609"/>
      <c r="CT32" s="609"/>
      <c r="CU32" s="609"/>
      <c r="CV32" s="609"/>
      <c r="CW32" s="609"/>
      <c r="CX32" s="609"/>
      <c r="CY32" s="610"/>
      <c r="CZ32" s="611">
        <v>0</v>
      </c>
      <c r="DA32" s="623"/>
      <c r="DB32" s="623"/>
      <c r="DC32" s="624"/>
      <c r="DD32" s="614">
        <v>65</v>
      </c>
      <c r="DE32" s="609"/>
      <c r="DF32" s="609"/>
      <c r="DG32" s="609"/>
      <c r="DH32" s="609"/>
      <c r="DI32" s="609"/>
      <c r="DJ32" s="609"/>
      <c r="DK32" s="610"/>
      <c r="DL32" s="614">
        <v>65</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82314</v>
      </c>
      <c r="S33" s="609"/>
      <c r="T33" s="609"/>
      <c r="U33" s="609"/>
      <c r="V33" s="609"/>
      <c r="W33" s="609"/>
      <c r="X33" s="609"/>
      <c r="Y33" s="610"/>
      <c r="Z33" s="646">
        <v>0.2</v>
      </c>
      <c r="AA33" s="646"/>
      <c r="AB33" s="646"/>
      <c r="AC33" s="646"/>
      <c r="AD33" s="647">
        <v>15380</v>
      </c>
      <c r="AE33" s="647"/>
      <c r="AF33" s="647"/>
      <c r="AG33" s="647"/>
      <c r="AH33" s="647"/>
      <c r="AI33" s="647"/>
      <c r="AJ33" s="647"/>
      <c r="AK33" s="647"/>
      <c r="AL33" s="611">
        <v>0.1</v>
      </c>
      <c r="AM33" s="612"/>
      <c r="AN33" s="612"/>
      <c r="AO33" s="648"/>
      <c r="AP33" s="651"/>
      <c r="AQ33" s="652"/>
      <c r="AR33" s="652"/>
      <c r="AS33" s="652"/>
      <c r="AT33" s="682"/>
      <c r="AU33" s="213"/>
      <c r="AV33" s="213"/>
      <c r="AW33" s="213"/>
      <c r="AX33" s="589" t="s">
        <v>306</v>
      </c>
      <c r="AY33" s="590"/>
      <c r="AZ33" s="590"/>
      <c r="BA33" s="590"/>
      <c r="BB33" s="590"/>
      <c r="BC33" s="590"/>
      <c r="BD33" s="590"/>
      <c r="BE33" s="590"/>
      <c r="BF33" s="591"/>
      <c r="BG33" s="669">
        <v>99.3</v>
      </c>
      <c r="BH33" s="593"/>
      <c r="BI33" s="593"/>
      <c r="BJ33" s="593"/>
      <c r="BK33" s="593"/>
      <c r="BL33" s="593"/>
      <c r="BM33" s="639">
        <v>96.9</v>
      </c>
      <c r="BN33" s="593"/>
      <c r="BO33" s="593"/>
      <c r="BP33" s="593"/>
      <c r="BQ33" s="656"/>
      <c r="BR33" s="669">
        <v>99.3</v>
      </c>
      <c r="BS33" s="593"/>
      <c r="BT33" s="593"/>
      <c r="BU33" s="593"/>
      <c r="BV33" s="593"/>
      <c r="BW33" s="593"/>
      <c r="BX33" s="639">
        <v>96.6</v>
      </c>
      <c r="BY33" s="593"/>
      <c r="BZ33" s="593"/>
      <c r="CA33" s="593"/>
      <c r="CB33" s="656"/>
      <c r="CD33" s="605" t="s">
        <v>307</v>
      </c>
      <c r="CE33" s="606"/>
      <c r="CF33" s="606"/>
      <c r="CG33" s="606"/>
      <c r="CH33" s="606"/>
      <c r="CI33" s="606"/>
      <c r="CJ33" s="606"/>
      <c r="CK33" s="606"/>
      <c r="CL33" s="606"/>
      <c r="CM33" s="606"/>
      <c r="CN33" s="606"/>
      <c r="CO33" s="606"/>
      <c r="CP33" s="606"/>
      <c r="CQ33" s="607"/>
      <c r="CR33" s="608">
        <v>19030135</v>
      </c>
      <c r="CS33" s="621"/>
      <c r="CT33" s="621"/>
      <c r="CU33" s="621"/>
      <c r="CV33" s="621"/>
      <c r="CW33" s="621"/>
      <c r="CX33" s="621"/>
      <c r="CY33" s="622"/>
      <c r="CZ33" s="611">
        <v>55.9</v>
      </c>
      <c r="DA33" s="623"/>
      <c r="DB33" s="623"/>
      <c r="DC33" s="624"/>
      <c r="DD33" s="614">
        <v>5752689</v>
      </c>
      <c r="DE33" s="621"/>
      <c r="DF33" s="621"/>
      <c r="DG33" s="621"/>
      <c r="DH33" s="621"/>
      <c r="DI33" s="621"/>
      <c r="DJ33" s="621"/>
      <c r="DK33" s="622"/>
      <c r="DL33" s="614">
        <v>3431796</v>
      </c>
      <c r="DM33" s="621"/>
      <c r="DN33" s="621"/>
      <c r="DO33" s="621"/>
      <c r="DP33" s="621"/>
      <c r="DQ33" s="621"/>
      <c r="DR33" s="621"/>
      <c r="DS33" s="621"/>
      <c r="DT33" s="621"/>
      <c r="DU33" s="621"/>
      <c r="DV33" s="622"/>
      <c r="DW33" s="611">
        <v>30.2</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6770355</v>
      </c>
      <c r="S34" s="609"/>
      <c r="T34" s="609"/>
      <c r="U34" s="609"/>
      <c r="V34" s="609"/>
      <c r="W34" s="609"/>
      <c r="X34" s="609"/>
      <c r="Y34" s="610"/>
      <c r="Z34" s="646">
        <v>19.399999999999999</v>
      </c>
      <c r="AA34" s="646"/>
      <c r="AB34" s="646"/>
      <c r="AC34" s="646"/>
      <c r="AD34" s="647" t="s">
        <v>122</v>
      </c>
      <c r="AE34" s="647"/>
      <c r="AF34" s="647"/>
      <c r="AG34" s="647"/>
      <c r="AH34" s="647"/>
      <c r="AI34" s="647"/>
      <c r="AJ34" s="647"/>
      <c r="AK34" s="647"/>
      <c r="AL34" s="611" t="s">
        <v>122</v>
      </c>
      <c r="AM34" s="612"/>
      <c r="AN34" s="612"/>
      <c r="AO34" s="648"/>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5" t="s">
        <v>309</v>
      </c>
      <c r="CE34" s="606"/>
      <c r="CF34" s="606"/>
      <c r="CG34" s="606"/>
      <c r="CH34" s="606"/>
      <c r="CI34" s="606"/>
      <c r="CJ34" s="606"/>
      <c r="CK34" s="606"/>
      <c r="CL34" s="606"/>
      <c r="CM34" s="606"/>
      <c r="CN34" s="606"/>
      <c r="CO34" s="606"/>
      <c r="CP34" s="606"/>
      <c r="CQ34" s="607"/>
      <c r="CR34" s="608">
        <v>6699257</v>
      </c>
      <c r="CS34" s="609"/>
      <c r="CT34" s="609"/>
      <c r="CU34" s="609"/>
      <c r="CV34" s="609"/>
      <c r="CW34" s="609"/>
      <c r="CX34" s="609"/>
      <c r="CY34" s="610"/>
      <c r="CZ34" s="611">
        <v>19.7</v>
      </c>
      <c r="DA34" s="623"/>
      <c r="DB34" s="623"/>
      <c r="DC34" s="624"/>
      <c r="DD34" s="614">
        <v>1703015</v>
      </c>
      <c r="DE34" s="609"/>
      <c r="DF34" s="609"/>
      <c r="DG34" s="609"/>
      <c r="DH34" s="609"/>
      <c r="DI34" s="609"/>
      <c r="DJ34" s="609"/>
      <c r="DK34" s="610"/>
      <c r="DL34" s="614">
        <v>1187547</v>
      </c>
      <c r="DM34" s="609"/>
      <c r="DN34" s="609"/>
      <c r="DO34" s="609"/>
      <c r="DP34" s="609"/>
      <c r="DQ34" s="609"/>
      <c r="DR34" s="609"/>
      <c r="DS34" s="609"/>
      <c r="DT34" s="609"/>
      <c r="DU34" s="609"/>
      <c r="DV34" s="610"/>
      <c r="DW34" s="611">
        <v>10.4</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5823482</v>
      </c>
      <c r="S35" s="609"/>
      <c r="T35" s="609"/>
      <c r="U35" s="609"/>
      <c r="V35" s="609"/>
      <c r="W35" s="609"/>
      <c r="X35" s="609"/>
      <c r="Y35" s="610"/>
      <c r="Z35" s="646">
        <v>16.7</v>
      </c>
      <c r="AA35" s="646"/>
      <c r="AB35" s="646"/>
      <c r="AC35" s="646"/>
      <c r="AD35" s="647" t="s">
        <v>122</v>
      </c>
      <c r="AE35" s="647"/>
      <c r="AF35" s="647"/>
      <c r="AG35" s="647"/>
      <c r="AH35" s="647"/>
      <c r="AI35" s="647"/>
      <c r="AJ35" s="647"/>
      <c r="AK35" s="647"/>
      <c r="AL35" s="611" t="s">
        <v>122</v>
      </c>
      <c r="AM35" s="612"/>
      <c r="AN35" s="612"/>
      <c r="AO35" s="648"/>
      <c r="AP35" s="218"/>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48231</v>
      </c>
      <c r="CS35" s="621"/>
      <c r="CT35" s="621"/>
      <c r="CU35" s="621"/>
      <c r="CV35" s="621"/>
      <c r="CW35" s="621"/>
      <c r="CX35" s="621"/>
      <c r="CY35" s="622"/>
      <c r="CZ35" s="611">
        <v>0.1</v>
      </c>
      <c r="DA35" s="623"/>
      <c r="DB35" s="623"/>
      <c r="DC35" s="624"/>
      <c r="DD35" s="614">
        <v>34276</v>
      </c>
      <c r="DE35" s="621"/>
      <c r="DF35" s="621"/>
      <c r="DG35" s="621"/>
      <c r="DH35" s="621"/>
      <c r="DI35" s="621"/>
      <c r="DJ35" s="621"/>
      <c r="DK35" s="622"/>
      <c r="DL35" s="614">
        <v>31310</v>
      </c>
      <c r="DM35" s="621"/>
      <c r="DN35" s="621"/>
      <c r="DO35" s="621"/>
      <c r="DP35" s="621"/>
      <c r="DQ35" s="621"/>
      <c r="DR35" s="621"/>
      <c r="DS35" s="621"/>
      <c r="DT35" s="621"/>
      <c r="DU35" s="621"/>
      <c r="DV35" s="622"/>
      <c r="DW35" s="611">
        <v>0.3</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902354</v>
      </c>
      <c r="S36" s="609"/>
      <c r="T36" s="609"/>
      <c r="U36" s="609"/>
      <c r="V36" s="609"/>
      <c r="W36" s="609"/>
      <c r="X36" s="609"/>
      <c r="Y36" s="610"/>
      <c r="Z36" s="646">
        <v>2.6</v>
      </c>
      <c r="AA36" s="646"/>
      <c r="AB36" s="646"/>
      <c r="AC36" s="646"/>
      <c r="AD36" s="647" t="s">
        <v>122</v>
      </c>
      <c r="AE36" s="647"/>
      <c r="AF36" s="647"/>
      <c r="AG36" s="647"/>
      <c r="AH36" s="647"/>
      <c r="AI36" s="647"/>
      <c r="AJ36" s="647"/>
      <c r="AK36" s="647"/>
      <c r="AL36" s="611" t="s">
        <v>122</v>
      </c>
      <c r="AM36" s="612"/>
      <c r="AN36" s="612"/>
      <c r="AO36" s="648"/>
      <c r="AP36" s="218"/>
      <c r="AQ36" s="657" t="s">
        <v>315</v>
      </c>
      <c r="AR36" s="658"/>
      <c r="AS36" s="658"/>
      <c r="AT36" s="658"/>
      <c r="AU36" s="658"/>
      <c r="AV36" s="658"/>
      <c r="AW36" s="658"/>
      <c r="AX36" s="658"/>
      <c r="AY36" s="659"/>
      <c r="AZ36" s="663">
        <v>1845914</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61929</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2468327</v>
      </c>
      <c r="CS36" s="609"/>
      <c r="CT36" s="609"/>
      <c r="CU36" s="609"/>
      <c r="CV36" s="609"/>
      <c r="CW36" s="609"/>
      <c r="CX36" s="609"/>
      <c r="CY36" s="610"/>
      <c r="CZ36" s="611">
        <v>7.2</v>
      </c>
      <c r="DA36" s="623"/>
      <c r="DB36" s="623"/>
      <c r="DC36" s="624"/>
      <c r="DD36" s="614">
        <v>1491060</v>
      </c>
      <c r="DE36" s="609"/>
      <c r="DF36" s="609"/>
      <c r="DG36" s="609"/>
      <c r="DH36" s="609"/>
      <c r="DI36" s="609"/>
      <c r="DJ36" s="609"/>
      <c r="DK36" s="610"/>
      <c r="DL36" s="614">
        <v>1061125</v>
      </c>
      <c r="DM36" s="609"/>
      <c r="DN36" s="609"/>
      <c r="DO36" s="609"/>
      <c r="DP36" s="609"/>
      <c r="DQ36" s="609"/>
      <c r="DR36" s="609"/>
      <c r="DS36" s="609"/>
      <c r="DT36" s="609"/>
      <c r="DU36" s="609"/>
      <c r="DV36" s="610"/>
      <c r="DW36" s="611">
        <v>9.3000000000000007</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360098</v>
      </c>
      <c r="S37" s="609"/>
      <c r="T37" s="609"/>
      <c r="U37" s="609"/>
      <c r="V37" s="609"/>
      <c r="W37" s="609"/>
      <c r="X37" s="609"/>
      <c r="Y37" s="610"/>
      <c r="Z37" s="646">
        <v>1</v>
      </c>
      <c r="AA37" s="646"/>
      <c r="AB37" s="646"/>
      <c r="AC37" s="646"/>
      <c r="AD37" s="647">
        <v>257</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161575</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-6125</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740943</v>
      </c>
      <c r="CS37" s="621"/>
      <c r="CT37" s="621"/>
      <c r="CU37" s="621"/>
      <c r="CV37" s="621"/>
      <c r="CW37" s="621"/>
      <c r="CX37" s="621"/>
      <c r="CY37" s="622"/>
      <c r="CZ37" s="611">
        <v>2.2000000000000002</v>
      </c>
      <c r="DA37" s="623"/>
      <c r="DB37" s="623"/>
      <c r="DC37" s="624"/>
      <c r="DD37" s="614">
        <v>709060</v>
      </c>
      <c r="DE37" s="621"/>
      <c r="DF37" s="621"/>
      <c r="DG37" s="621"/>
      <c r="DH37" s="621"/>
      <c r="DI37" s="621"/>
      <c r="DJ37" s="621"/>
      <c r="DK37" s="622"/>
      <c r="DL37" s="614">
        <v>709060</v>
      </c>
      <c r="DM37" s="621"/>
      <c r="DN37" s="621"/>
      <c r="DO37" s="621"/>
      <c r="DP37" s="621"/>
      <c r="DQ37" s="621"/>
      <c r="DR37" s="621"/>
      <c r="DS37" s="621"/>
      <c r="DT37" s="621"/>
      <c r="DU37" s="621"/>
      <c r="DV37" s="622"/>
      <c r="DW37" s="611">
        <v>6.2</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1851963</v>
      </c>
      <c r="S38" s="609"/>
      <c r="T38" s="609"/>
      <c r="U38" s="609"/>
      <c r="V38" s="609"/>
      <c r="W38" s="609"/>
      <c r="X38" s="609"/>
      <c r="Y38" s="610"/>
      <c r="Z38" s="646">
        <v>5.3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41137</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4749</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1641701</v>
      </c>
      <c r="CS38" s="609"/>
      <c r="CT38" s="609"/>
      <c r="CU38" s="609"/>
      <c r="CV38" s="609"/>
      <c r="CW38" s="609"/>
      <c r="CX38" s="609"/>
      <c r="CY38" s="610"/>
      <c r="CZ38" s="611">
        <v>4.8</v>
      </c>
      <c r="DA38" s="623"/>
      <c r="DB38" s="623"/>
      <c r="DC38" s="624"/>
      <c r="DD38" s="614">
        <v>1236439</v>
      </c>
      <c r="DE38" s="609"/>
      <c r="DF38" s="609"/>
      <c r="DG38" s="609"/>
      <c r="DH38" s="609"/>
      <c r="DI38" s="609"/>
      <c r="DJ38" s="609"/>
      <c r="DK38" s="610"/>
      <c r="DL38" s="614">
        <v>1151814</v>
      </c>
      <c r="DM38" s="609"/>
      <c r="DN38" s="609"/>
      <c r="DO38" s="609"/>
      <c r="DP38" s="609"/>
      <c r="DQ38" s="609"/>
      <c r="DR38" s="609"/>
      <c r="DS38" s="609"/>
      <c r="DT38" s="609"/>
      <c r="DU38" s="609"/>
      <c r="DV38" s="610"/>
      <c r="DW38" s="611">
        <v>10.1</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36374</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5721</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8112576</v>
      </c>
      <c r="CS39" s="621"/>
      <c r="CT39" s="621"/>
      <c r="CU39" s="621"/>
      <c r="CV39" s="621"/>
      <c r="CW39" s="621"/>
      <c r="CX39" s="621"/>
      <c r="CY39" s="622"/>
      <c r="CZ39" s="611">
        <v>23.8</v>
      </c>
      <c r="DA39" s="623"/>
      <c r="DB39" s="623"/>
      <c r="DC39" s="624"/>
      <c r="DD39" s="614">
        <v>1236130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63363</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6264</v>
      </c>
      <c r="BA40" s="609"/>
      <c r="BB40" s="609"/>
      <c r="BC40" s="609"/>
      <c r="BD40" s="621"/>
      <c r="BE40" s="621"/>
      <c r="BF40" s="644"/>
      <c r="BG40" s="649" t="s">
        <v>332</v>
      </c>
      <c r="BH40" s="650"/>
      <c r="BI40" s="650"/>
      <c r="BJ40" s="650"/>
      <c r="BK40" s="650"/>
      <c r="BL40" s="214"/>
      <c r="BM40" s="606" t="s">
        <v>333</v>
      </c>
      <c r="BN40" s="606"/>
      <c r="BO40" s="606"/>
      <c r="BP40" s="606"/>
      <c r="BQ40" s="606"/>
      <c r="BR40" s="606"/>
      <c r="BS40" s="606"/>
      <c r="BT40" s="606"/>
      <c r="BU40" s="607"/>
      <c r="BV40" s="608">
        <v>109</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60043</v>
      </c>
      <c r="CS40" s="609"/>
      <c r="CT40" s="609"/>
      <c r="CU40" s="609"/>
      <c r="CV40" s="609"/>
      <c r="CW40" s="609"/>
      <c r="CX40" s="609"/>
      <c r="CY40" s="610"/>
      <c r="CZ40" s="611">
        <v>0.2</v>
      </c>
      <c r="DA40" s="623"/>
      <c r="DB40" s="623"/>
      <c r="DC40" s="624"/>
      <c r="DD40" s="614">
        <v>51769</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34845325</v>
      </c>
      <c r="S41" s="633"/>
      <c r="T41" s="633"/>
      <c r="U41" s="633"/>
      <c r="V41" s="633"/>
      <c r="W41" s="633"/>
      <c r="X41" s="633"/>
      <c r="Y41" s="636"/>
      <c r="Z41" s="637">
        <v>100</v>
      </c>
      <c r="AA41" s="637"/>
      <c r="AB41" s="637"/>
      <c r="AC41" s="637"/>
      <c r="AD41" s="638">
        <v>11311168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364522</v>
      </c>
      <c r="BA41" s="609"/>
      <c r="BB41" s="609"/>
      <c r="BC41" s="609"/>
      <c r="BD41" s="621"/>
      <c r="BE41" s="621"/>
      <c r="BF41" s="644"/>
      <c r="BG41" s="649"/>
      <c r="BH41" s="650"/>
      <c r="BI41" s="650"/>
      <c r="BJ41" s="650"/>
      <c r="BK41" s="650"/>
      <c r="BL41" s="214"/>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1236042</v>
      </c>
      <c r="BA42" s="633"/>
      <c r="BB42" s="633"/>
      <c r="BC42" s="633"/>
      <c r="BD42" s="593"/>
      <c r="BE42" s="593"/>
      <c r="BF42" s="656"/>
      <c r="BG42" s="651"/>
      <c r="BH42" s="652"/>
      <c r="BI42" s="652"/>
      <c r="BJ42" s="652"/>
      <c r="BK42" s="652"/>
      <c r="BL42" s="215"/>
      <c r="BM42" s="590" t="s">
        <v>340</v>
      </c>
      <c r="BN42" s="590"/>
      <c r="BO42" s="590"/>
      <c r="BP42" s="590"/>
      <c r="BQ42" s="590"/>
      <c r="BR42" s="590"/>
      <c r="BS42" s="590"/>
      <c r="BT42" s="590"/>
      <c r="BU42" s="591"/>
      <c r="BV42" s="592">
        <v>544</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4331646</v>
      </c>
      <c r="CS42" s="621"/>
      <c r="CT42" s="621"/>
      <c r="CU42" s="621"/>
      <c r="CV42" s="621"/>
      <c r="CW42" s="621"/>
      <c r="CX42" s="621"/>
      <c r="CY42" s="622"/>
      <c r="CZ42" s="611">
        <v>12.7</v>
      </c>
      <c r="DA42" s="623"/>
      <c r="DB42" s="623"/>
      <c r="DC42" s="624"/>
      <c r="DD42" s="614">
        <v>517385</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208" t="s">
        <v>342</v>
      </c>
      <c r="CD43" s="605" t="s">
        <v>343</v>
      </c>
      <c r="CE43" s="606"/>
      <c r="CF43" s="606"/>
      <c r="CG43" s="606"/>
      <c r="CH43" s="606"/>
      <c r="CI43" s="606"/>
      <c r="CJ43" s="606"/>
      <c r="CK43" s="606"/>
      <c r="CL43" s="606"/>
      <c r="CM43" s="606"/>
      <c r="CN43" s="606"/>
      <c r="CO43" s="606"/>
      <c r="CP43" s="606"/>
      <c r="CQ43" s="607"/>
      <c r="CR43" s="608">
        <v>176494</v>
      </c>
      <c r="CS43" s="621"/>
      <c r="CT43" s="621"/>
      <c r="CU43" s="621"/>
      <c r="CV43" s="621"/>
      <c r="CW43" s="621"/>
      <c r="CX43" s="621"/>
      <c r="CY43" s="622"/>
      <c r="CZ43" s="611">
        <v>0.5</v>
      </c>
      <c r="DA43" s="623"/>
      <c r="DB43" s="623"/>
      <c r="DC43" s="624"/>
      <c r="DD43" s="614">
        <v>176494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4145671</v>
      </c>
      <c r="CS44" s="609"/>
      <c r="CT44" s="609"/>
      <c r="CU44" s="609"/>
      <c r="CV44" s="609"/>
      <c r="CW44" s="609"/>
      <c r="CX44" s="609"/>
      <c r="CY44" s="610"/>
      <c r="CZ44" s="611">
        <v>12.2</v>
      </c>
      <c r="DA44" s="612"/>
      <c r="DB44" s="612"/>
      <c r="DC44" s="613"/>
      <c r="DD44" s="614">
        <v>457517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2145749</v>
      </c>
      <c r="CS45" s="621"/>
      <c r="CT45" s="621"/>
      <c r="CU45" s="621"/>
      <c r="CV45" s="621"/>
      <c r="CW45" s="621"/>
      <c r="CX45" s="621"/>
      <c r="CY45" s="622"/>
      <c r="CZ45" s="611">
        <v>6.3</v>
      </c>
      <c r="DA45" s="623"/>
      <c r="DB45" s="623"/>
      <c r="DC45" s="624"/>
      <c r="DD45" s="614">
        <v>46912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19"/>
      <c r="CD46" s="629"/>
      <c r="CE46" s="630"/>
      <c r="CF46" s="605" t="s">
        <v>348</v>
      </c>
      <c r="CG46" s="606"/>
      <c r="CH46" s="606"/>
      <c r="CI46" s="606"/>
      <c r="CJ46" s="606"/>
      <c r="CK46" s="606"/>
      <c r="CL46" s="606"/>
      <c r="CM46" s="606"/>
      <c r="CN46" s="606"/>
      <c r="CO46" s="606"/>
      <c r="CP46" s="606"/>
      <c r="CQ46" s="607"/>
      <c r="CR46" s="608">
        <v>1722173</v>
      </c>
      <c r="CS46" s="609"/>
      <c r="CT46" s="609"/>
      <c r="CU46" s="609"/>
      <c r="CV46" s="609"/>
      <c r="CW46" s="609"/>
      <c r="CX46" s="609"/>
      <c r="CY46" s="610"/>
      <c r="CZ46" s="611">
        <v>5.0999999999999996</v>
      </c>
      <c r="DA46" s="612"/>
      <c r="DB46" s="612"/>
      <c r="DC46" s="613"/>
      <c r="DD46" s="614">
        <v>366556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19"/>
      <c r="CD47" s="629"/>
      <c r="CE47" s="630"/>
      <c r="CF47" s="605" t="s">
        <v>349</v>
      </c>
      <c r="CG47" s="606"/>
      <c r="CH47" s="606"/>
      <c r="CI47" s="606"/>
      <c r="CJ47" s="606"/>
      <c r="CK47" s="606"/>
      <c r="CL47" s="606"/>
      <c r="CM47" s="606"/>
      <c r="CN47" s="606"/>
      <c r="CO47" s="606"/>
      <c r="CP47" s="606"/>
      <c r="CQ47" s="607"/>
      <c r="CR47" s="608">
        <v>185975</v>
      </c>
      <c r="CS47" s="621"/>
      <c r="CT47" s="621"/>
      <c r="CU47" s="621"/>
      <c r="CV47" s="621"/>
      <c r="CW47" s="621"/>
      <c r="CX47" s="621"/>
      <c r="CY47" s="622"/>
      <c r="CZ47" s="611">
        <v>0.5</v>
      </c>
      <c r="DA47" s="623"/>
      <c r="DB47" s="623"/>
      <c r="DC47" s="624"/>
      <c r="DD47" s="614">
        <v>59868</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19"/>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19"/>
      <c r="CD49" s="589" t="s">
        <v>351</v>
      </c>
      <c r="CE49" s="590"/>
      <c r="CF49" s="590"/>
      <c r="CG49" s="590"/>
      <c r="CH49" s="590"/>
      <c r="CI49" s="590"/>
      <c r="CJ49" s="590"/>
      <c r="CK49" s="590"/>
      <c r="CL49" s="590"/>
      <c r="CM49" s="590"/>
      <c r="CN49" s="590"/>
      <c r="CO49" s="590"/>
      <c r="CP49" s="590"/>
      <c r="CQ49" s="591"/>
      <c r="CR49" s="592">
        <v>34063293</v>
      </c>
      <c r="CS49" s="593"/>
      <c r="CT49" s="593"/>
      <c r="CU49" s="593"/>
      <c r="CV49" s="593"/>
      <c r="CW49" s="593"/>
      <c r="CX49" s="593"/>
      <c r="CY49" s="594"/>
      <c r="CZ49" s="595">
        <v>100</v>
      </c>
      <c r="DA49" s="596"/>
      <c r="DB49" s="596"/>
      <c r="DC49" s="597"/>
      <c r="DD49" s="598">
        <v>13156067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hUuSvVv8R9lPCPQuPKj8EIfgAKvuU+D1ZUfg3A6v5wWoQasFVOB2G0jGsvtIYw3irhDWJF0OAB92vH7DZ6kXQ==" saltValue="8zJVusdcmKCoH39GHfycN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353</v>
      </c>
      <c r="DK2" s="1079"/>
      <c r="DL2" s="1079"/>
      <c r="DM2" s="1079"/>
      <c r="DN2" s="1079"/>
      <c r="DO2" s="1080"/>
      <c r="DP2" s="222"/>
      <c r="DQ2" s="1078" t="s">
        <v>354</v>
      </c>
      <c r="DR2" s="1079"/>
      <c r="DS2" s="1079"/>
      <c r="DT2" s="1079"/>
      <c r="DU2" s="1079"/>
      <c r="DV2" s="1079"/>
      <c r="DW2" s="1079"/>
      <c r="DX2" s="1079"/>
      <c r="DY2" s="1079"/>
      <c r="DZ2" s="1080"/>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9"/>
    </row>
    <row r="5" spans="1:131" s="230"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26"/>
      <c r="BA5" s="226"/>
      <c r="BB5" s="226"/>
      <c r="BC5" s="226"/>
      <c r="BD5" s="226"/>
      <c r="BE5" s="227"/>
      <c r="BF5" s="227"/>
      <c r="BG5" s="227"/>
      <c r="BH5" s="227"/>
      <c r="BI5" s="227"/>
      <c r="BJ5" s="227"/>
      <c r="BK5" s="227"/>
      <c r="BL5" s="227"/>
      <c r="BM5" s="227"/>
      <c r="BN5" s="227"/>
      <c r="BO5" s="227"/>
      <c r="BP5" s="227"/>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29"/>
    </row>
    <row r="6" spans="1:131" s="230"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9"/>
    </row>
    <row r="7" spans="1:131" s="230" customFormat="1" ht="26.25" customHeight="1" thickTop="1" x14ac:dyDescent="0.15">
      <c r="A7" s="231">
        <v>1</v>
      </c>
      <c r="B7" s="1034" t="s">
        <v>374</v>
      </c>
      <c r="C7" s="1035"/>
      <c r="D7" s="1035"/>
      <c r="E7" s="1035"/>
      <c r="F7" s="1035"/>
      <c r="G7" s="1035"/>
      <c r="H7" s="1035"/>
      <c r="I7" s="1035"/>
      <c r="J7" s="1035"/>
      <c r="K7" s="1035"/>
      <c r="L7" s="1035"/>
      <c r="M7" s="1035"/>
      <c r="N7" s="1035"/>
      <c r="O7" s="1035"/>
      <c r="P7" s="1036"/>
      <c r="Q7" s="1089">
        <v>34848</v>
      </c>
      <c r="R7" s="1090"/>
      <c r="S7" s="1090"/>
      <c r="T7" s="1090"/>
      <c r="U7" s="1090"/>
      <c r="V7" s="1090">
        <v>34066</v>
      </c>
      <c r="W7" s="1090"/>
      <c r="X7" s="1090"/>
      <c r="Y7" s="1090"/>
      <c r="Z7" s="1090"/>
      <c r="AA7" s="1090">
        <v>782</v>
      </c>
      <c r="AB7" s="1090"/>
      <c r="AC7" s="1090"/>
      <c r="AD7" s="1090"/>
      <c r="AE7" s="1091"/>
      <c r="AF7" s="1092">
        <v>778</v>
      </c>
      <c r="AG7" s="1093"/>
      <c r="AH7" s="1093"/>
      <c r="AI7" s="1093"/>
      <c r="AJ7" s="1094"/>
      <c r="AK7" s="1095" t="s">
        <v>549</v>
      </c>
      <c r="AL7" s="1096"/>
      <c r="AM7" s="1096"/>
      <c r="AN7" s="1096"/>
      <c r="AO7" s="1096"/>
      <c r="AP7" s="1096">
        <v>20034</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1">
        <v>1</v>
      </c>
      <c r="BR7" s="232"/>
      <c r="BS7" s="1086" t="s">
        <v>550</v>
      </c>
      <c r="BT7" s="1087"/>
      <c r="BU7" s="1087"/>
      <c r="BV7" s="1087"/>
      <c r="BW7" s="1087"/>
      <c r="BX7" s="1087"/>
      <c r="BY7" s="1087"/>
      <c r="BZ7" s="1087"/>
      <c r="CA7" s="1087"/>
      <c r="CB7" s="1087"/>
      <c r="CC7" s="1087"/>
      <c r="CD7" s="1087"/>
      <c r="CE7" s="1087"/>
      <c r="CF7" s="1087"/>
      <c r="CG7" s="1099"/>
      <c r="CH7" s="1083">
        <v>4</v>
      </c>
      <c r="CI7" s="1084"/>
      <c r="CJ7" s="1084"/>
      <c r="CK7" s="1084"/>
      <c r="CL7" s="1085"/>
      <c r="CM7" s="1083">
        <v>490</v>
      </c>
      <c r="CN7" s="1084"/>
      <c r="CO7" s="1084"/>
      <c r="CP7" s="1084"/>
      <c r="CQ7" s="1085"/>
      <c r="CR7" s="1083">
        <v>5</v>
      </c>
      <c r="CS7" s="1084"/>
      <c r="CT7" s="1084"/>
      <c r="CU7" s="1084"/>
      <c r="CV7" s="1085"/>
      <c r="CW7" s="1083">
        <v>0</v>
      </c>
      <c r="CX7" s="1084"/>
      <c r="CY7" s="1084"/>
      <c r="CZ7" s="1084"/>
      <c r="DA7" s="1085"/>
      <c r="DB7" s="1083" t="s">
        <v>551</v>
      </c>
      <c r="DC7" s="1084"/>
      <c r="DD7" s="1084"/>
      <c r="DE7" s="1084"/>
      <c r="DF7" s="1085"/>
      <c r="DG7" s="1083" t="s">
        <v>551</v>
      </c>
      <c r="DH7" s="1084"/>
      <c r="DI7" s="1084"/>
      <c r="DJ7" s="1084"/>
      <c r="DK7" s="1085"/>
      <c r="DL7" s="1083" t="s">
        <v>551</v>
      </c>
      <c r="DM7" s="1084"/>
      <c r="DN7" s="1084"/>
      <c r="DO7" s="1084"/>
      <c r="DP7" s="1085"/>
      <c r="DQ7" s="1083" t="s">
        <v>551</v>
      </c>
      <c r="DR7" s="1084"/>
      <c r="DS7" s="1084"/>
      <c r="DT7" s="1084"/>
      <c r="DU7" s="1085"/>
      <c r="DV7" s="1086"/>
      <c r="DW7" s="1087"/>
      <c r="DX7" s="1087"/>
      <c r="DY7" s="1087"/>
      <c r="DZ7" s="1088"/>
      <c r="EA7" s="229"/>
    </row>
    <row r="8" spans="1:131" s="230" customFormat="1" ht="26.25" customHeight="1" x14ac:dyDescent="0.15">
      <c r="A8" s="233">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3">
        <v>2</v>
      </c>
      <c r="BR8" s="234"/>
      <c r="BS8" s="979" t="s">
        <v>552</v>
      </c>
      <c r="BT8" s="980"/>
      <c r="BU8" s="980"/>
      <c r="BV8" s="980"/>
      <c r="BW8" s="980"/>
      <c r="BX8" s="980"/>
      <c r="BY8" s="980"/>
      <c r="BZ8" s="980"/>
      <c r="CA8" s="980"/>
      <c r="CB8" s="980"/>
      <c r="CC8" s="980"/>
      <c r="CD8" s="980"/>
      <c r="CE8" s="980"/>
      <c r="CF8" s="980"/>
      <c r="CG8" s="1001"/>
      <c r="CH8" s="976">
        <v>0</v>
      </c>
      <c r="CI8" s="977"/>
      <c r="CJ8" s="977"/>
      <c r="CK8" s="977"/>
      <c r="CL8" s="978"/>
      <c r="CM8" s="976">
        <v>419</v>
      </c>
      <c r="CN8" s="977"/>
      <c r="CO8" s="977"/>
      <c r="CP8" s="977"/>
      <c r="CQ8" s="978"/>
      <c r="CR8" s="976">
        <v>21</v>
      </c>
      <c r="CS8" s="977"/>
      <c r="CT8" s="977"/>
      <c r="CU8" s="977"/>
      <c r="CV8" s="978"/>
      <c r="CW8" s="976">
        <v>29</v>
      </c>
      <c r="CX8" s="977"/>
      <c r="CY8" s="977"/>
      <c r="CZ8" s="977"/>
      <c r="DA8" s="978"/>
      <c r="DB8" s="976" t="s">
        <v>551</v>
      </c>
      <c r="DC8" s="977"/>
      <c r="DD8" s="977"/>
      <c r="DE8" s="977"/>
      <c r="DF8" s="978"/>
      <c r="DG8" s="976" t="s">
        <v>551</v>
      </c>
      <c r="DH8" s="977"/>
      <c r="DI8" s="977"/>
      <c r="DJ8" s="977"/>
      <c r="DK8" s="978"/>
      <c r="DL8" s="976" t="s">
        <v>551</v>
      </c>
      <c r="DM8" s="977"/>
      <c r="DN8" s="977"/>
      <c r="DO8" s="977"/>
      <c r="DP8" s="978"/>
      <c r="DQ8" s="976" t="s">
        <v>551</v>
      </c>
      <c r="DR8" s="977"/>
      <c r="DS8" s="977"/>
      <c r="DT8" s="977"/>
      <c r="DU8" s="978"/>
      <c r="DV8" s="979"/>
      <c r="DW8" s="980"/>
      <c r="DX8" s="980"/>
      <c r="DY8" s="980"/>
      <c r="DZ8" s="981"/>
      <c r="EA8" s="229"/>
    </row>
    <row r="9" spans="1:131" s="230" customFormat="1" ht="26.25" customHeight="1" x14ac:dyDescent="0.15">
      <c r="A9" s="233">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3">
        <v>3</v>
      </c>
      <c r="BR9" s="234"/>
      <c r="BS9" s="979" t="s">
        <v>553</v>
      </c>
      <c r="BT9" s="980"/>
      <c r="BU9" s="980"/>
      <c r="BV9" s="980"/>
      <c r="BW9" s="980"/>
      <c r="BX9" s="980"/>
      <c r="BY9" s="980"/>
      <c r="BZ9" s="980"/>
      <c r="CA9" s="980"/>
      <c r="CB9" s="980"/>
      <c r="CC9" s="980"/>
      <c r="CD9" s="980"/>
      <c r="CE9" s="980"/>
      <c r="CF9" s="980"/>
      <c r="CG9" s="1001"/>
      <c r="CH9" s="976">
        <v>13</v>
      </c>
      <c r="CI9" s="977"/>
      <c r="CJ9" s="977"/>
      <c r="CK9" s="977"/>
      <c r="CL9" s="978"/>
      <c r="CM9" s="976">
        <v>430</v>
      </c>
      <c r="CN9" s="977"/>
      <c r="CO9" s="977"/>
      <c r="CP9" s="977"/>
      <c r="CQ9" s="978"/>
      <c r="CR9" s="976">
        <v>250</v>
      </c>
      <c r="CS9" s="977"/>
      <c r="CT9" s="977"/>
      <c r="CU9" s="977"/>
      <c r="CV9" s="978"/>
      <c r="CW9" s="976">
        <v>0</v>
      </c>
      <c r="CX9" s="977"/>
      <c r="CY9" s="977"/>
      <c r="CZ9" s="977"/>
      <c r="DA9" s="978"/>
      <c r="DB9" s="976" t="s">
        <v>551</v>
      </c>
      <c r="DC9" s="977"/>
      <c r="DD9" s="977"/>
      <c r="DE9" s="977"/>
      <c r="DF9" s="978"/>
      <c r="DG9" s="976" t="s">
        <v>551</v>
      </c>
      <c r="DH9" s="977"/>
      <c r="DI9" s="977"/>
      <c r="DJ9" s="977"/>
      <c r="DK9" s="978"/>
      <c r="DL9" s="976" t="s">
        <v>551</v>
      </c>
      <c r="DM9" s="977"/>
      <c r="DN9" s="977"/>
      <c r="DO9" s="977"/>
      <c r="DP9" s="978"/>
      <c r="DQ9" s="976" t="s">
        <v>551</v>
      </c>
      <c r="DR9" s="977"/>
      <c r="DS9" s="977"/>
      <c r="DT9" s="977"/>
      <c r="DU9" s="978"/>
      <c r="DV9" s="979"/>
      <c r="DW9" s="980"/>
      <c r="DX9" s="980"/>
      <c r="DY9" s="980"/>
      <c r="DZ9" s="981"/>
      <c r="EA9" s="229"/>
    </row>
    <row r="10" spans="1:131" s="230" customFormat="1" ht="26.25" customHeight="1" x14ac:dyDescent="0.15">
      <c r="A10" s="233">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3">
        <v>4</v>
      </c>
      <c r="BR10" s="234"/>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9"/>
    </row>
    <row r="11" spans="1:131" s="230" customFormat="1" ht="26.25" customHeight="1" x14ac:dyDescent="0.15">
      <c r="A11" s="233">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3">
        <v>5</v>
      </c>
      <c r="BR11" s="234"/>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9"/>
    </row>
    <row r="12" spans="1:131" s="230" customFormat="1" ht="26.25" customHeight="1" x14ac:dyDescent="0.15">
      <c r="A12" s="233">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3">
        <v>6</v>
      </c>
      <c r="BR12" s="234"/>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9"/>
    </row>
    <row r="13" spans="1:131" s="230" customFormat="1" ht="26.25" customHeight="1" x14ac:dyDescent="0.15">
      <c r="A13" s="233">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3">
        <v>7</v>
      </c>
      <c r="BR13" s="234"/>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9"/>
    </row>
    <row r="14" spans="1:131" s="230" customFormat="1" ht="26.25" customHeight="1" x14ac:dyDescent="0.15">
      <c r="A14" s="233">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3">
        <v>8</v>
      </c>
      <c r="BR14" s="234"/>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9"/>
    </row>
    <row r="15" spans="1:131" s="230" customFormat="1" ht="26.25" customHeight="1" x14ac:dyDescent="0.15">
      <c r="A15" s="233">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3">
        <v>9</v>
      </c>
      <c r="BR15" s="234"/>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9"/>
    </row>
    <row r="16" spans="1:131" s="230" customFormat="1" ht="26.25" customHeight="1" x14ac:dyDescent="0.15">
      <c r="A16" s="233">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3">
        <v>10</v>
      </c>
      <c r="BR16" s="234"/>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9"/>
    </row>
    <row r="17" spans="1:131" s="230" customFormat="1" ht="26.25" customHeight="1" x14ac:dyDescent="0.15">
      <c r="A17" s="233">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3">
        <v>11</v>
      </c>
      <c r="BR17" s="234"/>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9"/>
    </row>
    <row r="18" spans="1:131" s="230" customFormat="1" ht="26.25" customHeight="1" x14ac:dyDescent="0.15">
      <c r="A18" s="233">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3">
        <v>12</v>
      </c>
      <c r="BR18" s="234"/>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9"/>
    </row>
    <row r="19" spans="1:131" s="230" customFormat="1" ht="26.25" customHeight="1" x14ac:dyDescent="0.15">
      <c r="A19" s="233">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3">
        <v>13</v>
      </c>
      <c r="BR19" s="234"/>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9"/>
    </row>
    <row r="20" spans="1:131" s="230" customFormat="1" ht="26.25" customHeight="1" x14ac:dyDescent="0.15">
      <c r="A20" s="233">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3">
        <v>14</v>
      </c>
      <c r="BR20" s="234"/>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9"/>
    </row>
    <row r="21" spans="1:131" s="230" customFormat="1" ht="26.25" customHeight="1" thickBot="1" x14ac:dyDescent="0.2">
      <c r="A21" s="233">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3">
        <v>15</v>
      </c>
      <c r="BR21" s="234"/>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9"/>
    </row>
    <row r="22" spans="1:131" s="230" customFormat="1" ht="26.25" customHeight="1" x14ac:dyDescent="0.15">
      <c r="A22" s="233">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27"/>
      <c r="BF22" s="227"/>
      <c r="BG22" s="227"/>
      <c r="BH22" s="227"/>
      <c r="BI22" s="227"/>
      <c r="BJ22" s="227"/>
      <c r="BK22" s="227"/>
      <c r="BL22" s="227"/>
      <c r="BM22" s="227"/>
      <c r="BN22" s="227"/>
      <c r="BO22" s="227"/>
      <c r="BP22" s="227"/>
      <c r="BQ22" s="233">
        <v>16</v>
      </c>
      <c r="BR22" s="234"/>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9"/>
    </row>
    <row r="23" spans="1:131" s="230" customFormat="1" ht="26.25" customHeight="1" thickBot="1" x14ac:dyDescent="0.2">
      <c r="A23" s="235" t="s">
        <v>376</v>
      </c>
      <c r="B23" s="924" t="s">
        <v>377</v>
      </c>
      <c r="C23" s="925"/>
      <c r="D23" s="925"/>
      <c r="E23" s="925"/>
      <c r="F23" s="925"/>
      <c r="G23" s="925"/>
      <c r="H23" s="925"/>
      <c r="I23" s="925"/>
      <c r="J23" s="925"/>
      <c r="K23" s="925"/>
      <c r="L23" s="925"/>
      <c r="M23" s="925"/>
      <c r="N23" s="925"/>
      <c r="O23" s="925"/>
      <c r="P23" s="935"/>
      <c r="Q23" s="1054">
        <v>34848</v>
      </c>
      <c r="R23" s="1048"/>
      <c r="S23" s="1048"/>
      <c r="T23" s="1048"/>
      <c r="U23" s="1048"/>
      <c r="V23" s="1048">
        <v>34066</v>
      </c>
      <c r="W23" s="1048"/>
      <c r="X23" s="1048"/>
      <c r="Y23" s="1048"/>
      <c r="Z23" s="1048"/>
      <c r="AA23" s="1048">
        <v>782</v>
      </c>
      <c r="AB23" s="1048"/>
      <c r="AC23" s="1048"/>
      <c r="AD23" s="1048"/>
      <c r="AE23" s="1055"/>
      <c r="AF23" s="1056">
        <v>778</v>
      </c>
      <c r="AG23" s="1048"/>
      <c r="AH23" s="1048"/>
      <c r="AI23" s="1048"/>
      <c r="AJ23" s="1057"/>
      <c r="AK23" s="1058"/>
      <c r="AL23" s="1059"/>
      <c r="AM23" s="1059"/>
      <c r="AN23" s="1059"/>
      <c r="AO23" s="1059"/>
      <c r="AP23" s="1048">
        <v>20034</v>
      </c>
      <c r="AQ23" s="1048"/>
      <c r="AR23" s="1048"/>
      <c r="AS23" s="1048"/>
      <c r="AT23" s="1048"/>
      <c r="AU23" s="1049"/>
      <c r="AV23" s="1049"/>
      <c r="AW23" s="1049"/>
      <c r="AX23" s="1049"/>
      <c r="AY23" s="1050"/>
      <c r="AZ23" s="1051" t="s">
        <v>122</v>
      </c>
      <c r="BA23" s="1052"/>
      <c r="BB23" s="1052"/>
      <c r="BC23" s="1052"/>
      <c r="BD23" s="1053"/>
      <c r="BE23" s="227"/>
      <c r="BF23" s="227"/>
      <c r="BG23" s="227"/>
      <c r="BH23" s="227"/>
      <c r="BI23" s="227"/>
      <c r="BJ23" s="227"/>
      <c r="BK23" s="227"/>
      <c r="BL23" s="227"/>
      <c r="BM23" s="227"/>
      <c r="BN23" s="227"/>
      <c r="BO23" s="227"/>
      <c r="BP23" s="227"/>
      <c r="BQ23" s="233">
        <v>17</v>
      </c>
      <c r="BR23" s="234"/>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9"/>
    </row>
    <row r="24" spans="1:131" s="230"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3">
        <v>18</v>
      </c>
      <c r="BR24" s="234"/>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9"/>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6"/>
      <c r="BP25" s="236"/>
      <c r="BQ25" s="233">
        <v>19</v>
      </c>
      <c r="BR25" s="234"/>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26"/>
      <c r="BK26" s="226"/>
      <c r="BL26" s="226"/>
      <c r="BM26" s="226"/>
      <c r="BN26" s="226"/>
      <c r="BO26" s="236"/>
      <c r="BP26" s="236"/>
      <c r="BQ26" s="233">
        <v>20</v>
      </c>
      <c r="BR26" s="234"/>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6"/>
      <c r="BP27" s="236"/>
      <c r="BQ27" s="233">
        <v>21</v>
      </c>
      <c r="BR27" s="234"/>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15">
      <c r="A28" s="237">
        <v>1</v>
      </c>
      <c r="B28" s="1034" t="s">
        <v>388</v>
      </c>
      <c r="C28" s="1035"/>
      <c r="D28" s="1035"/>
      <c r="E28" s="1035"/>
      <c r="F28" s="1035"/>
      <c r="G28" s="1035"/>
      <c r="H28" s="1035"/>
      <c r="I28" s="1035"/>
      <c r="J28" s="1035"/>
      <c r="K28" s="1035"/>
      <c r="L28" s="1035"/>
      <c r="M28" s="1035"/>
      <c r="N28" s="1035"/>
      <c r="O28" s="1035"/>
      <c r="P28" s="1036"/>
      <c r="Q28" s="1037">
        <v>4326</v>
      </c>
      <c r="R28" s="1038"/>
      <c r="S28" s="1038"/>
      <c r="T28" s="1038"/>
      <c r="U28" s="1038"/>
      <c r="V28" s="1038">
        <v>4265</v>
      </c>
      <c r="W28" s="1038"/>
      <c r="X28" s="1038"/>
      <c r="Y28" s="1038"/>
      <c r="Z28" s="1038"/>
      <c r="AA28" s="1038">
        <v>62</v>
      </c>
      <c r="AB28" s="1038"/>
      <c r="AC28" s="1038"/>
      <c r="AD28" s="1038"/>
      <c r="AE28" s="1039"/>
      <c r="AF28" s="1040">
        <v>62</v>
      </c>
      <c r="AG28" s="1038"/>
      <c r="AH28" s="1038"/>
      <c r="AI28" s="1038"/>
      <c r="AJ28" s="1041"/>
      <c r="AK28" s="1029">
        <v>365</v>
      </c>
      <c r="AL28" s="1030"/>
      <c r="AM28" s="1030"/>
      <c r="AN28" s="1030"/>
      <c r="AO28" s="1030"/>
      <c r="AP28" s="1030" t="s">
        <v>488</v>
      </c>
      <c r="AQ28" s="1030"/>
      <c r="AR28" s="1030"/>
      <c r="AS28" s="1030"/>
      <c r="AT28" s="1030"/>
      <c r="AU28" s="1030" t="s">
        <v>488</v>
      </c>
      <c r="AV28" s="1030"/>
      <c r="AW28" s="1030"/>
      <c r="AX28" s="1030"/>
      <c r="AY28" s="1030"/>
      <c r="AZ28" s="1031" t="s">
        <v>488</v>
      </c>
      <c r="BA28" s="1031"/>
      <c r="BB28" s="1031"/>
      <c r="BC28" s="1031"/>
      <c r="BD28" s="1031"/>
      <c r="BE28" s="1032"/>
      <c r="BF28" s="1032"/>
      <c r="BG28" s="1032"/>
      <c r="BH28" s="1032"/>
      <c r="BI28" s="1033"/>
      <c r="BJ28" s="226"/>
      <c r="BK28" s="226"/>
      <c r="BL28" s="226"/>
      <c r="BM28" s="226"/>
      <c r="BN28" s="226"/>
      <c r="BO28" s="236"/>
      <c r="BP28" s="236"/>
      <c r="BQ28" s="233">
        <v>22</v>
      </c>
      <c r="BR28" s="234"/>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15">
      <c r="A29" s="237">
        <v>2</v>
      </c>
      <c r="B29" s="1017" t="s">
        <v>389</v>
      </c>
      <c r="C29" s="1018"/>
      <c r="D29" s="1018"/>
      <c r="E29" s="1018"/>
      <c r="F29" s="1018"/>
      <c r="G29" s="1018"/>
      <c r="H29" s="1018"/>
      <c r="I29" s="1018"/>
      <c r="J29" s="1018"/>
      <c r="K29" s="1018"/>
      <c r="L29" s="1018"/>
      <c r="M29" s="1018"/>
      <c r="N29" s="1018"/>
      <c r="O29" s="1018"/>
      <c r="P29" s="1019"/>
      <c r="Q29" s="1025">
        <v>4350</v>
      </c>
      <c r="R29" s="1026"/>
      <c r="S29" s="1026"/>
      <c r="T29" s="1026"/>
      <c r="U29" s="1026"/>
      <c r="V29" s="1026">
        <v>3835</v>
      </c>
      <c r="W29" s="1026"/>
      <c r="X29" s="1026"/>
      <c r="Y29" s="1026"/>
      <c r="Z29" s="1026"/>
      <c r="AA29" s="1026">
        <v>515</v>
      </c>
      <c r="AB29" s="1026"/>
      <c r="AC29" s="1026"/>
      <c r="AD29" s="1026"/>
      <c r="AE29" s="1027"/>
      <c r="AF29" s="1022">
        <v>515</v>
      </c>
      <c r="AG29" s="1023"/>
      <c r="AH29" s="1023"/>
      <c r="AI29" s="1023"/>
      <c r="AJ29" s="1024"/>
      <c r="AK29" s="967">
        <v>595</v>
      </c>
      <c r="AL29" s="958"/>
      <c r="AM29" s="958"/>
      <c r="AN29" s="958"/>
      <c r="AO29" s="958"/>
      <c r="AP29" s="958" t="s">
        <v>488</v>
      </c>
      <c r="AQ29" s="958"/>
      <c r="AR29" s="958"/>
      <c r="AS29" s="958"/>
      <c r="AT29" s="958"/>
      <c r="AU29" s="958" t="s">
        <v>488</v>
      </c>
      <c r="AV29" s="958"/>
      <c r="AW29" s="958"/>
      <c r="AX29" s="958"/>
      <c r="AY29" s="958"/>
      <c r="AZ29" s="1028" t="s">
        <v>488</v>
      </c>
      <c r="BA29" s="1028"/>
      <c r="BB29" s="1028"/>
      <c r="BC29" s="1028"/>
      <c r="BD29" s="1028"/>
      <c r="BE29" s="959"/>
      <c r="BF29" s="959"/>
      <c r="BG29" s="959"/>
      <c r="BH29" s="959"/>
      <c r="BI29" s="960"/>
      <c r="BJ29" s="226"/>
      <c r="BK29" s="226"/>
      <c r="BL29" s="226"/>
      <c r="BM29" s="226"/>
      <c r="BN29" s="226"/>
      <c r="BO29" s="236"/>
      <c r="BP29" s="236"/>
      <c r="BQ29" s="233">
        <v>23</v>
      </c>
      <c r="BR29" s="234"/>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15">
      <c r="A30" s="237">
        <v>3</v>
      </c>
      <c r="B30" s="1017" t="s">
        <v>390</v>
      </c>
      <c r="C30" s="1018"/>
      <c r="D30" s="1018"/>
      <c r="E30" s="1018"/>
      <c r="F30" s="1018"/>
      <c r="G30" s="1018"/>
      <c r="H30" s="1018"/>
      <c r="I30" s="1018"/>
      <c r="J30" s="1018"/>
      <c r="K30" s="1018"/>
      <c r="L30" s="1018"/>
      <c r="M30" s="1018"/>
      <c r="N30" s="1018"/>
      <c r="O30" s="1018"/>
      <c r="P30" s="1019"/>
      <c r="Q30" s="1025">
        <v>466</v>
      </c>
      <c r="R30" s="1026"/>
      <c r="S30" s="1026"/>
      <c r="T30" s="1026"/>
      <c r="U30" s="1026"/>
      <c r="V30" s="1026">
        <v>465</v>
      </c>
      <c r="W30" s="1026"/>
      <c r="X30" s="1026"/>
      <c r="Y30" s="1026"/>
      <c r="Z30" s="1026"/>
      <c r="AA30" s="1026">
        <v>1</v>
      </c>
      <c r="AB30" s="1026"/>
      <c r="AC30" s="1026"/>
      <c r="AD30" s="1026"/>
      <c r="AE30" s="1027"/>
      <c r="AF30" s="1022">
        <v>1</v>
      </c>
      <c r="AG30" s="1023"/>
      <c r="AH30" s="1023"/>
      <c r="AI30" s="1023"/>
      <c r="AJ30" s="1024"/>
      <c r="AK30" s="967">
        <v>192</v>
      </c>
      <c r="AL30" s="958"/>
      <c r="AM30" s="958"/>
      <c r="AN30" s="958"/>
      <c r="AO30" s="958"/>
      <c r="AP30" s="958" t="s">
        <v>488</v>
      </c>
      <c r="AQ30" s="958"/>
      <c r="AR30" s="958"/>
      <c r="AS30" s="958"/>
      <c r="AT30" s="958"/>
      <c r="AU30" s="958" t="s">
        <v>488</v>
      </c>
      <c r="AV30" s="958"/>
      <c r="AW30" s="958"/>
      <c r="AX30" s="958"/>
      <c r="AY30" s="958"/>
      <c r="AZ30" s="1028" t="s">
        <v>488</v>
      </c>
      <c r="BA30" s="1028"/>
      <c r="BB30" s="1028"/>
      <c r="BC30" s="1028"/>
      <c r="BD30" s="1028"/>
      <c r="BE30" s="959"/>
      <c r="BF30" s="959"/>
      <c r="BG30" s="959"/>
      <c r="BH30" s="959"/>
      <c r="BI30" s="960"/>
      <c r="BJ30" s="226"/>
      <c r="BK30" s="226"/>
      <c r="BL30" s="226"/>
      <c r="BM30" s="226"/>
      <c r="BN30" s="226"/>
      <c r="BO30" s="236"/>
      <c r="BP30" s="236"/>
      <c r="BQ30" s="233">
        <v>24</v>
      </c>
      <c r="BR30" s="234"/>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15">
      <c r="A31" s="237">
        <v>4</v>
      </c>
      <c r="B31" s="1017" t="s">
        <v>391</v>
      </c>
      <c r="C31" s="1018"/>
      <c r="D31" s="1018"/>
      <c r="E31" s="1018"/>
      <c r="F31" s="1018"/>
      <c r="G31" s="1018"/>
      <c r="H31" s="1018"/>
      <c r="I31" s="1018"/>
      <c r="J31" s="1018"/>
      <c r="K31" s="1018"/>
      <c r="L31" s="1018"/>
      <c r="M31" s="1018"/>
      <c r="N31" s="1018"/>
      <c r="O31" s="1018"/>
      <c r="P31" s="1019"/>
      <c r="Q31" s="1025">
        <v>576</v>
      </c>
      <c r="R31" s="1026"/>
      <c r="S31" s="1026"/>
      <c r="T31" s="1026"/>
      <c r="U31" s="1026"/>
      <c r="V31" s="1026">
        <v>473</v>
      </c>
      <c r="W31" s="1026"/>
      <c r="X31" s="1026"/>
      <c r="Y31" s="1026"/>
      <c r="Z31" s="1026"/>
      <c r="AA31" s="1026">
        <v>103</v>
      </c>
      <c r="AB31" s="1026"/>
      <c r="AC31" s="1026"/>
      <c r="AD31" s="1026"/>
      <c r="AE31" s="1027"/>
      <c r="AF31" s="1022">
        <v>1144</v>
      </c>
      <c r="AG31" s="1023"/>
      <c r="AH31" s="1023"/>
      <c r="AI31" s="1023"/>
      <c r="AJ31" s="1024"/>
      <c r="AK31" s="967">
        <v>7</v>
      </c>
      <c r="AL31" s="958"/>
      <c r="AM31" s="958"/>
      <c r="AN31" s="958"/>
      <c r="AO31" s="958"/>
      <c r="AP31" s="958">
        <v>933</v>
      </c>
      <c r="AQ31" s="958"/>
      <c r="AR31" s="958"/>
      <c r="AS31" s="958"/>
      <c r="AT31" s="958"/>
      <c r="AU31" s="958">
        <v>309</v>
      </c>
      <c r="AV31" s="958"/>
      <c r="AW31" s="958"/>
      <c r="AX31" s="958"/>
      <c r="AY31" s="958"/>
      <c r="AZ31" s="1028" t="s">
        <v>488</v>
      </c>
      <c r="BA31" s="1028"/>
      <c r="BB31" s="1028"/>
      <c r="BC31" s="1028"/>
      <c r="BD31" s="1028"/>
      <c r="BE31" s="959" t="s">
        <v>392</v>
      </c>
      <c r="BF31" s="959"/>
      <c r="BG31" s="959"/>
      <c r="BH31" s="959"/>
      <c r="BI31" s="960"/>
      <c r="BJ31" s="226"/>
      <c r="BK31" s="226"/>
      <c r="BL31" s="226"/>
      <c r="BM31" s="226"/>
      <c r="BN31" s="226"/>
      <c r="BO31" s="236"/>
      <c r="BP31" s="236"/>
      <c r="BQ31" s="233">
        <v>25</v>
      </c>
      <c r="BR31" s="234"/>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15">
      <c r="A32" s="237">
        <v>5</v>
      </c>
      <c r="B32" s="1017" t="s">
        <v>393</v>
      </c>
      <c r="C32" s="1018"/>
      <c r="D32" s="1018"/>
      <c r="E32" s="1018"/>
      <c r="F32" s="1018"/>
      <c r="G32" s="1018"/>
      <c r="H32" s="1018"/>
      <c r="I32" s="1018"/>
      <c r="J32" s="1018"/>
      <c r="K32" s="1018"/>
      <c r="L32" s="1018"/>
      <c r="M32" s="1018"/>
      <c r="N32" s="1018"/>
      <c r="O32" s="1018"/>
      <c r="P32" s="1019"/>
      <c r="Q32" s="1025">
        <v>249</v>
      </c>
      <c r="R32" s="1026"/>
      <c r="S32" s="1026"/>
      <c r="T32" s="1026"/>
      <c r="U32" s="1026"/>
      <c r="V32" s="1026">
        <v>235</v>
      </c>
      <c r="W32" s="1026"/>
      <c r="X32" s="1026"/>
      <c r="Y32" s="1026"/>
      <c r="Z32" s="1026"/>
      <c r="AA32" s="1026">
        <v>14</v>
      </c>
      <c r="AB32" s="1026"/>
      <c r="AC32" s="1026"/>
      <c r="AD32" s="1026"/>
      <c r="AE32" s="1027"/>
      <c r="AF32" s="1022">
        <v>47</v>
      </c>
      <c r="AG32" s="1023"/>
      <c r="AH32" s="1023"/>
      <c r="AI32" s="1023"/>
      <c r="AJ32" s="1024"/>
      <c r="AK32" s="967">
        <v>108</v>
      </c>
      <c r="AL32" s="958"/>
      <c r="AM32" s="958"/>
      <c r="AN32" s="958"/>
      <c r="AO32" s="958"/>
      <c r="AP32" s="958">
        <v>876</v>
      </c>
      <c r="AQ32" s="958"/>
      <c r="AR32" s="958"/>
      <c r="AS32" s="958"/>
      <c r="AT32" s="958"/>
      <c r="AU32" s="958">
        <v>528</v>
      </c>
      <c r="AV32" s="958"/>
      <c r="AW32" s="958"/>
      <c r="AX32" s="958"/>
      <c r="AY32" s="958"/>
      <c r="AZ32" s="1028" t="s">
        <v>488</v>
      </c>
      <c r="BA32" s="1028"/>
      <c r="BB32" s="1028"/>
      <c r="BC32" s="1028"/>
      <c r="BD32" s="1028"/>
      <c r="BE32" s="959" t="s">
        <v>392</v>
      </c>
      <c r="BF32" s="959"/>
      <c r="BG32" s="959"/>
      <c r="BH32" s="959"/>
      <c r="BI32" s="960"/>
      <c r="BJ32" s="226"/>
      <c r="BK32" s="226"/>
      <c r="BL32" s="226"/>
      <c r="BM32" s="226"/>
      <c r="BN32" s="226"/>
      <c r="BO32" s="236"/>
      <c r="BP32" s="236"/>
      <c r="BQ32" s="233">
        <v>26</v>
      </c>
      <c r="BR32" s="234"/>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15">
      <c r="A33" s="237">
        <v>6</v>
      </c>
      <c r="B33" s="1017" t="s">
        <v>394</v>
      </c>
      <c r="C33" s="1018"/>
      <c r="D33" s="1018"/>
      <c r="E33" s="1018"/>
      <c r="F33" s="1018"/>
      <c r="G33" s="1018"/>
      <c r="H33" s="1018"/>
      <c r="I33" s="1018"/>
      <c r="J33" s="1018"/>
      <c r="K33" s="1018"/>
      <c r="L33" s="1018"/>
      <c r="M33" s="1018"/>
      <c r="N33" s="1018"/>
      <c r="O33" s="1018"/>
      <c r="P33" s="1019"/>
      <c r="Q33" s="1025">
        <v>41</v>
      </c>
      <c r="R33" s="1026"/>
      <c r="S33" s="1026"/>
      <c r="T33" s="1026"/>
      <c r="U33" s="1026"/>
      <c r="V33" s="1026">
        <v>41</v>
      </c>
      <c r="W33" s="1026"/>
      <c r="X33" s="1026"/>
      <c r="Y33" s="1026"/>
      <c r="Z33" s="1026"/>
      <c r="AA33" s="1026">
        <v>0</v>
      </c>
      <c r="AB33" s="1026"/>
      <c r="AC33" s="1026"/>
      <c r="AD33" s="1026"/>
      <c r="AE33" s="1027"/>
      <c r="AF33" s="1022">
        <v>0</v>
      </c>
      <c r="AG33" s="1023"/>
      <c r="AH33" s="1023"/>
      <c r="AI33" s="1023"/>
      <c r="AJ33" s="1024"/>
      <c r="AK33" s="967">
        <v>41</v>
      </c>
      <c r="AL33" s="958"/>
      <c r="AM33" s="958"/>
      <c r="AN33" s="958"/>
      <c r="AO33" s="958"/>
      <c r="AP33" s="958">
        <v>36</v>
      </c>
      <c r="AQ33" s="958"/>
      <c r="AR33" s="958"/>
      <c r="AS33" s="958"/>
      <c r="AT33" s="958"/>
      <c r="AU33" s="958">
        <v>36</v>
      </c>
      <c r="AV33" s="958"/>
      <c r="AW33" s="958"/>
      <c r="AX33" s="958"/>
      <c r="AY33" s="958"/>
      <c r="AZ33" s="1028" t="s">
        <v>488</v>
      </c>
      <c r="BA33" s="1028"/>
      <c r="BB33" s="1028"/>
      <c r="BC33" s="1028"/>
      <c r="BD33" s="1028"/>
      <c r="BE33" s="959" t="s">
        <v>395</v>
      </c>
      <c r="BF33" s="959"/>
      <c r="BG33" s="959"/>
      <c r="BH33" s="959"/>
      <c r="BI33" s="960"/>
      <c r="BJ33" s="226"/>
      <c r="BK33" s="226"/>
      <c r="BL33" s="226"/>
      <c r="BM33" s="226"/>
      <c r="BN33" s="226"/>
      <c r="BO33" s="236"/>
      <c r="BP33" s="236"/>
      <c r="BQ33" s="233">
        <v>27</v>
      </c>
      <c r="BR33" s="234"/>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15">
      <c r="A34" s="237">
        <v>7</v>
      </c>
      <c r="B34" s="1017" t="s">
        <v>396</v>
      </c>
      <c r="C34" s="1018"/>
      <c r="D34" s="1018"/>
      <c r="E34" s="1018"/>
      <c r="F34" s="1018"/>
      <c r="G34" s="1018"/>
      <c r="H34" s="1018"/>
      <c r="I34" s="1018"/>
      <c r="J34" s="1018"/>
      <c r="K34" s="1018"/>
      <c r="L34" s="1018"/>
      <c r="M34" s="1018"/>
      <c r="N34" s="1018"/>
      <c r="O34" s="1018"/>
      <c r="P34" s="1019"/>
      <c r="Q34" s="1025">
        <v>373</v>
      </c>
      <c r="R34" s="1026"/>
      <c r="S34" s="1026"/>
      <c r="T34" s="1026"/>
      <c r="U34" s="1026"/>
      <c r="V34" s="1026">
        <v>373</v>
      </c>
      <c r="W34" s="1026"/>
      <c r="X34" s="1026"/>
      <c r="Y34" s="1026"/>
      <c r="Z34" s="1026"/>
      <c r="AA34" s="1026">
        <v>0</v>
      </c>
      <c r="AB34" s="1026"/>
      <c r="AC34" s="1026"/>
      <c r="AD34" s="1026"/>
      <c r="AE34" s="1027"/>
      <c r="AF34" s="1022" t="s">
        <v>122</v>
      </c>
      <c r="AG34" s="1023"/>
      <c r="AH34" s="1023"/>
      <c r="AI34" s="1023"/>
      <c r="AJ34" s="1024"/>
      <c r="AK34" s="967">
        <v>3</v>
      </c>
      <c r="AL34" s="958"/>
      <c r="AM34" s="958"/>
      <c r="AN34" s="958"/>
      <c r="AO34" s="958"/>
      <c r="AP34" s="958">
        <v>1049</v>
      </c>
      <c r="AQ34" s="958"/>
      <c r="AR34" s="958"/>
      <c r="AS34" s="958"/>
      <c r="AT34" s="958"/>
      <c r="AU34" s="1028" t="s">
        <v>488</v>
      </c>
      <c r="AV34" s="1028"/>
      <c r="AW34" s="1028"/>
      <c r="AX34" s="1028"/>
      <c r="AY34" s="1028"/>
      <c r="AZ34" s="1028" t="s">
        <v>488</v>
      </c>
      <c r="BA34" s="1028"/>
      <c r="BB34" s="1028"/>
      <c r="BC34" s="1028"/>
      <c r="BD34" s="1028"/>
      <c r="BE34" s="959" t="s">
        <v>395</v>
      </c>
      <c r="BF34" s="959"/>
      <c r="BG34" s="959"/>
      <c r="BH34" s="959"/>
      <c r="BI34" s="960"/>
      <c r="BJ34" s="226"/>
      <c r="BK34" s="226"/>
      <c r="BL34" s="226"/>
      <c r="BM34" s="226"/>
      <c r="BN34" s="226"/>
      <c r="BO34" s="236"/>
      <c r="BP34" s="236"/>
      <c r="BQ34" s="233">
        <v>28</v>
      </c>
      <c r="BR34" s="234"/>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15">
      <c r="A35" s="237">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6"/>
      <c r="BP35" s="236"/>
      <c r="BQ35" s="233">
        <v>29</v>
      </c>
      <c r="BR35" s="234"/>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15">
      <c r="A36" s="237">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6"/>
      <c r="BP36" s="236"/>
      <c r="BQ36" s="233">
        <v>30</v>
      </c>
      <c r="BR36" s="234"/>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15">
      <c r="A37" s="237">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6"/>
      <c r="BP37" s="236"/>
      <c r="BQ37" s="233">
        <v>31</v>
      </c>
      <c r="BR37" s="234"/>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15">
      <c r="A38" s="237">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6"/>
      <c r="BP38" s="236"/>
      <c r="BQ38" s="233">
        <v>32</v>
      </c>
      <c r="BR38" s="234"/>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15">
      <c r="A39" s="237">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6"/>
      <c r="BP39" s="236"/>
      <c r="BQ39" s="233">
        <v>33</v>
      </c>
      <c r="BR39" s="234"/>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15">
      <c r="A40" s="233">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6"/>
      <c r="BP40" s="236"/>
      <c r="BQ40" s="233">
        <v>34</v>
      </c>
      <c r="BR40" s="234"/>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15">
      <c r="A41" s="233">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6"/>
      <c r="BP41" s="236"/>
      <c r="BQ41" s="233">
        <v>35</v>
      </c>
      <c r="BR41" s="234"/>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15">
      <c r="A42" s="233">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6"/>
      <c r="BP42" s="236"/>
      <c r="BQ42" s="233">
        <v>36</v>
      </c>
      <c r="BR42" s="234"/>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15">
      <c r="A43" s="233">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6"/>
      <c r="BP43" s="236"/>
      <c r="BQ43" s="233">
        <v>37</v>
      </c>
      <c r="BR43" s="234"/>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15">
      <c r="A44" s="233">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6"/>
      <c r="BP44" s="236"/>
      <c r="BQ44" s="233">
        <v>38</v>
      </c>
      <c r="BR44" s="234"/>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15">
      <c r="A45" s="233">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6"/>
      <c r="BP45" s="236"/>
      <c r="BQ45" s="233">
        <v>39</v>
      </c>
      <c r="BR45" s="234"/>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15">
      <c r="A46" s="233">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6"/>
      <c r="BP46" s="236"/>
      <c r="BQ46" s="233">
        <v>40</v>
      </c>
      <c r="BR46" s="234"/>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15">
      <c r="A47" s="233">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6"/>
      <c r="BP47" s="236"/>
      <c r="BQ47" s="233">
        <v>41</v>
      </c>
      <c r="BR47" s="234"/>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15">
      <c r="A48" s="233">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6"/>
      <c r="BP48" s="236"/>
      <c r="BQ48" s="233">
        <v>42</v>
      </c>
      <c r="BR48" s="234"/>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15">
      <c r="A49" s="233">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6"/>
      <c r="BP49" s="236"/>
      <c r="BQ49" s="233">
        <v>43</v>
      </c>
      <c r="BR49" s="234"/>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15">
      <c r="A50" s="233">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6"/>
      <c r="BP50" s="236"/>
      <c r="BQ50" s="233">
        <v>44</v>
      </c>
      <c r="BR50" s="234"/>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15">
      <c r="A51" s="233">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6"/>
      <c r="BP51" s="236"/>
      <c r="BQ51" s="233">
        <v>45</v>
      </c>
      <c r="BR51" s="234"/>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15">
      <c r="A52" s="233">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6"/>
      <c r="BP52" s="236"/>
      <c r="BQ52" s="233">
        <v>46</v>
      </c>
      <c r="BR52" s="234"/>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15">
      <c r="A53" s="233">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6"/>
      <c r="BP53" s="236"/>
      <c r="BQ53" s="233">
        <v>47</v>
      </c>
      <c r="BR53" s="234"/>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15">
      <c r="A54" s="233">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6"/>
      <c r="BP54" s="236"/>
      <c r="BQ54" s="233">
        <v>48</v>
      </c>
      <c r="BR54" s="234"/>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15">
      <c r="A55" s="233">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6"/>
      <c r="BP55" s="236"/>
      <c r="BQ55" s="233">
        <v>49</v>
      </c>
      <c r="BR55" s="234"/>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15">
      <c r="A56" s="233">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6"/>
      <c r="BP56" s="236"/>
      <c r="BQ56" s="233">
        <v>50</v>
      </c>
      <c r="BR56" s="234"/>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15">
      <c r="A57" s="233">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6"/>
      <c r="BP57" s="236"/>
      <c r="BQ57" s="233">
        <v>51</v>
      </c>
      <c r="BR57" s="234"/>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15">
      <c r="A58" s="233">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6"/>
      <c r="BP58" s="236"/>
      <c r="BQ58" s="233">
        <v>52</v>
      </c>
      <c r="BR58" s="234"/>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15">
      <c r="A59" s="233">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6"/>
      <c r="BP59" s="236"/>
      <c r="BQ59" s="233">
        <v>53</v>
      </c>
      <c r="BR59" s="234"/>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15">
      <c r="A60" s="233">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6"/>
      <c r="BP60" s="236"/>
      <c r="BQ60" s="233">
        <v>54</v>
      </c>
      <c r="BR60" s="234"/>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
      <c r="A61" s="233">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6"/>
      <c r="BP61" s="236"/>
      <c r="BQ61" s="233">
        <v>55</v>
      </c>
      <c r="BR61" s="234"/>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15">
      <c r="A62" s="233">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397</v>
      </c>
      <c r="BK62" s="1015"/>
      <c r="BL62" s="1015"/>
      <c r="BM62" s="1015"/>
      <c r="BN62" s="1016"/>
      <c r="BO62" s="236"/>
      <c r="BP62" s="236"/>
      <c r="BQ62" s="233">
        <v>56</v>
      </c>
      <c r="BR62" s="234"/>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
      <c r="A63" s="235" t="s">
        <v>376</v>
      </c>
      <c r="B63" s="924" t="s">
        <v>398</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1769</v>
      </c>
      <c r="AG63" s="946"/>
      <c r="AH63" s="946"/>
      <c r="AI63" s="946"/>
      <c r="AJ63" s="1009"/>
      <c r="AK63" s="1010"/>
      <c r="AL63" s="950"/>
      <c r="AM63" s="950"/>
      <c r="AN63" s="950"/>
      <c r="AO63" s="950"/>
      <c r="AP63" s="946">
        <v>2895</v>
      </c>
      <c r="AQ63" s="946"/>
      <c r="AR63" s="946"/>
      <c r="AS63" s="946"/>
      <c r="AT63" s="946"/>
      <c r="AU63" s="946">
        <v>873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6"/>
      <c r="BP63" s="236"/>
      <c r="BQ63" s="233">
        <v>57</v>
      </c>
      <c r="BR63" s="234"/>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15">
      <c r="A66" s="982" t="s">
        <v>400</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401</v>
      </c>
      <c r="AV66" s="989"/>
      <c r="AW66" s="989"/>
      <c r="AX66" s="989"/>
      <c r="AY66" s="990"/>
      <c r="AZ66" s="988" t="s">
        <v>364</v>
      </c>
      <c r="BA66" s="989"/>
      <c r="BB66" s="989"/>
      <c r="BC66" s="989"/>
      <c r="BD66" s="1002"/>
      <c r="BE66" s="236"/>
      <c r="BF66" s="236"/>
      <c r="BG66" s="236"/>
      <c r="BH66" s="236"/>
      <c r="BI66" s="236"/>
      <c r="BJ66" s="236"/>
      <c r="BK66" s="236"/>
      <c r="BL66" s="236"/>
      <c r="BM66" s="236"/>
      <c r="BN66" s="236"/>
      <c r="BO66" s="236"/>
      <c r="BP66" s="236"/>
      <c r="BQ66" s="233">
        <v>60</v>
      </c>
      <c r="BR66" s="238"/>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6"/>
      <c r="BF67" s="236"/>
      <c r="BG67" s="236"/>
      <c r="BH67" s="236"/>
      <c r="BI67" s="236"/>
      <c r="BJ67" s="236"/>
      <c r="BK67" s="236"/>
      <c r="BL67" s="236"/>
      <c r="BM67" s="236"/>
      <c r="BN67" s="236"/>
      <c r="BO67" s="236"/>
      <c r="BP67" s="236"/>
      <c r="BQ67" s="233">
        <v>61</v>
      </c>
      <c r="BR67" s="238"/>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15">
      <c r="A68" s="231">
        <v>1</v>
      </c>
      <c r="B68" s="972" t="s">
        <v>561</v>
      </c>
      <c r="C68" s="973"/>
      <c r="D68" s="973"/>
      <c r="E68" s="973"/>
      <c r="F68" s="973"/>
      <c r="G68" s="973"/>
      <c r="H68" s="973"/>
      <c r="I68" s="973"/>
      <c r="J68" s="973"/>
      <c r="K68" s="973"/>
      <c r="L68" s="973"/>
      <c r="M68" s="973"/>
      <c r="N68" s="973"/>
      <c r="O68" s="973"/>
      <c r="P68" s="974"/>
      <c r="Q68" s="975">
        <v>8593</v>
      </c>
      <c r="R68" s="969"/>
      <c r="S68" s="969"/>
      <c r="T68" s="969"/>
      <c r="U68" s="969"/>
      <c r="V68" s="969">
        <v>7983</v>
      </c>
      <c r="W68" s="969"/>
      <c r="X68" s="969"/>
      <c r="Y68" s="969"/>
      <c r="Z68" s="969"/>
      <c r="AA68" s="969">
        <v>610</v>
      </c>
      <c r="AB68" s="969"/>
      <c r="AC68" s="969"/>
      <c r="AD68" s="969"/>
      <c r="AE68" s="969"/>
      <c r="AF68" s="969">
        <v>610</v>
      </c>
      <c r="AG68" s="969"/>
      <c r="AH68" s="969"/>
      <c r="AI68" s="969"/>
      <c r="AJ68" s="969"/>
      <c r="AK68" s="969">
        <v>58</v>
      </c>
      <c r="AL68" s="969"/>
      <c r="AM68" s="969"/>
      <c r="AN68" s="969"/>
      <c r="AO68" s="969"/>
      <c r="AP68" s="969" t="s">
        <v>549</v>
      </c>
      <c r="AQ68" s="969"/>
      <c r="AR68" s="969"/>
      <c r="AS68" s="969"/>
      <c r="AT68" s="969"/>
      <c r="AU68" s="969" t="s">
        <v>549</v>
      </c>
      <c r="AV68" s="969"/>
      <c r="AW68" s="969"/>
      <c r="AX68" s="969"/>
      <c r="AY68" s="969"/>
      <c r="AZ68" s="970"/>
      <c r="BA68" s="970"/>
      <c r="BB68" s="970"/>
      <c r="BC68" s="970"/>
      <c r="BD68" s="971"/>
      <c r="BE68" s="236"/>
      <c r="BF68" s="236"/>
      <c r="BG68" s="236"/>
      <c r="BH68" s="236"/>
      <c r="BI68" s="236"/>
      <c r="BJ68" s="236"/>
      <c r="BK68" s="236"/>
      <c r="BL68" s="236"/>
      <c r="BM68" s="236"/>
      <c r="BN68" s="236"/>
      <c r="BO68" s="236"/>
      <c r="BP68" s="236"/>
      <c r="BQ68" s="233">
        <v>62</v>
      </c>
      <c r="BR68" s="238"/>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15">
      <c r="A69" s="233">
        <v>2</v>
      </c>
      <c r="B69" s="961" t="s">
        <v>562</v>
      </c>
      <c r="C69" s="962"/>
      <c r="D69" s="962"/>
      <c r="E69" s="962"/>
      <c r="F69" s="962"/>
      <c r="G69" s="962"/>
      <c r="H69" s="962"/>
      <c r="I69" s="962"/>
      <c r="J69" s="962"/>
      <c r="K69" s="962"/>
      <c r="L69" s="962"/>
      <c r="M69" s="962"/>
      <c r="N69" s="962"/>
      <c r="O69" s="962"/>
      <c r="P69" s="963"/>
      <c r="Q69" s="964">
        <v>167</v>
      </c>
      <c r="R69" s="958"/>
      <c r="S69" s="958"/>
      <c r="T69" s="958"/>
      <c r="U69" s="958"/>
      <c r="V69" s="958">
        <v>147</v>
      </c>
      <c r="W69" s="958"/>
      <c r="X69" s="958"/>
      <c r="Y69" s="958"/>
      <c r="Z69" s="958"/>
      <c r="AA69" s="958">
        <v>20</v>
      </c>
      <c r="AB69" s="958"/>
      <c r="AC69" s="958"/>
      <c r="AD69" s="958"/>
      <c r="AE69" s="958"/>
      <c r="AF69" s="958">
        <v>20</v>
      </c>
      <c r="AG69" s="958"/>
      <c r="AH69" s="958"/>
      <c r="AI69" s="958"/>
      <c r="AJ69" s="958"/>
      <c r="AK69" s="958">
        <v>42</v>
      </c>
      <c r="AL69" s="958"/>
      <c r="AM69" s="958"/>
      <c r="AN69" s="958"/>
      <c r="AO69" s="958"/>
      <c r="AP69" s="958" t="s">
        <v>549</v>
      </c>
      <c r="AQ69" s="958"/>
      <c r="AR69" s="958"/>
      <c r="AS69" s="958"/>
      <c r="AT69" s="958"/>
      <c r="AU69" s="958" t="s">
        <v>549</v>
      </c>
      <c r="AV69" s="958"/>
      <c r="AW69" s="958"/>
      <c r="AX69" s="958"/>
      <c r="AY69" s="958"/>
      <c r="AZ69" s="959"/>
      <c r="BA69" s="959"/>
      <c r="BB69" s="959"/>
      <c r="BC69" s="959"/>
      <c r="BD69" s="960"/>
      <c r="BE69" s="236"/>
      <c r="BF69" s="236"/>
      <c r="BG69" s="236"/>
      <c r="BH69" s="236"/>
      <c r="BI69" s="236"/>
      <c r="BJ69" s="236"/>
      <c r="BK69" s="236"/>
      <c r="BL69" s="236"/>
      <c r="BM69" s="236"/>
      <c r="BN69" s="236"/>
      <c r="BO69" s="236"/>
      <c r="BP69" s="236"/>
      <c r="BQ69" s="233">
        <v>63</v>
      </c>
      <c r="BR69" s="238"/>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15">
      <c r="A70" s="233">
        <v>3</v>
      </c>
      <c r="B70" s="961" t="s">
        <v>563</v>
      </c>
      <c r="C70" s="962"/>
      <c r="D70" s="962"/>
      <c r="E70" s="962"/>
      <c r="F70" s="962"/>
      <c r="G70" s="962"/>
      <c r="H70" s="962"/>
      <c r="I70" s="962"/>
      <c r="J70" s="962"/>
      <c r="K70" s="962"/>
      <c r="L70" s="962"/>
      <c r="M70" s="962"/>
      <c r="N70" s="962"/>
      <c r="O70" s="962"/>
      <c r="P70" s="963"/>
      <c r="Q70" s="964">
        <v>1179</v>
      </c>
      <c r="R70" s="958"/>
      <c r="S70" s="958"/>
      <c r="T70" s="958"/>
      <c r="U70" s="958"/>
      <c r="V70" s="958">
        <v>1166</v>
      </c>
      <c r="W70" s="958"/>
      <c r="X70" s="958"/>
      <c r="Y70" s="958"/>
      <c r="Z70" s="958"/>
      <c r="AA70" s="958">
        <v>13</v>
      </c>
      <c r="AB70" s="958"/>
      <c r="AC70" s="958"/>
      <c r="AD70" s="958"/>
      <c r="AE70" s="958"/>
      <c r="AF70" s="958">
        <v>13</v>
      </c>
      <c r="AG70" s="958"/>
      <c r="AH70" s="958"/>
      <c r="AI70" s="958"/>
      <c r="AJ70" s="958"/>
      <c r="AK70" s="958">
        <v>33</v>
      </c>
      <c r="AL70" s="958"/>
      <c r="AM70" s="958"/>
      <c r="AN70" s="958"/>
      <c r="AO70" s="958"/>
      <c r="AP70" s="958">
        <v>212</v>
      </c>
      <c r="AQ70" s="958"/>
      <c r="AR70" s="958"/>
      <c r="AS70" s="958"/>
      <c r="AT70" s="958"/>
      <c r="AU70" s="958">
        <v>80</v>
      </c>
      <c r="AV70" s="958"/>
      <c r="AW70" s="958"/>
      <c r="AX70" s="958"/>
      <c r="AY70" s="958"/>
      <c r="AZ70" s="959"/>
      <c r="BA70" s="959"/>
      <c r="BB70" s="959"/>
      <c r="BC70" s="959"/>
      <c r="BD70" s="960"/>
      <c r="BE70" s="236"/>
      <c r="BF70" s="236"/>
      <c r="BG70" s="236"/>
      <c r="BH70" s="236"/>
      <c r="BI70" s="236"/>
      <c r="BJ70" s="236"/>
      <c r="BK70" s="236"/>
      <c r="BL70" s="236"/>
      <c r="BM70" s="236"/>
      <c r="BN70" s="236"/>
      <c r="BO70" s="236"/>
      <c r="BP70" s="236"/>
      <c r="BQ70" s="233">
        <v>64</v>
      </c>
      <c r="BR70" s="238"/>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15">
      <c r="A71" s="233">
        <v>4</v>
      </c>
      <c r="B71" s="961" t="s">
        <v>564</v>
      </c>
      <c r="C71" s="962"/>
      <c r="D71" s="962"/>
      <c r="E71" s="962"/>
      <c r="F71" s="962"/>
      <c r="G71" s="962"/>
      <c r="H71" s="962"/>
      <c r="I71" s="962"/>
      <c r="J71" s="962"/>
      <c r="K71" s="962"/>
      <c r="L71" s="962"/>
      <c r="M71" s="962"/>
      <c r="N71" s="962"/>
      <c r="O71" s="962"/>
      <c r="P71" s="963"/>
      <c r="Q71" s="964">
        <v>420</v>
      </c>
      <c r="R71" s="958"/>
      <c r="S71" s="958"/>
      <c r="T71" s="958"/>
      <c r="U71" s="958"/>
      <c r="V71" s="958">
        <v>370</v>
      </c>
      <c r="W71" s="958"/>
      <c r="X71" s="958"/>
      <c r="Y71" s="958"/>
      <c r="Z71" s="958"/>
      <c r="AA71" s="958">
        <v>50</v>
      </c>
      <c r="AB71" s="958"/>
      <c r="AC71" s="958"/>
      <c r="AD71" s="958"/>
      <c r="AE71" s="958"/>
      <c r="AF71" s="958">
        <v>50</v>
      </c>
      <c r="AG71" s="958"/>
      <c r="AH71" s="958"/>
      <c r="AI71" s="958"/>
      <c r="AJ71" s="958"/>
      <c r="AK71" s="958">
        <v>10</v>
      </c>
      <c r="AL71" s="958"/>
      <c r="AM71" s="958"/>
      <c r="AN71" s="958"/>
      <c r="AO71" s="958"/>
      <c r="AP71" s="958" t="s">
        <v>549</v>
      </c>
      <c r="AQ71" s="958"/>
      <c r="AR71" s="958"/>
      <c r="AS71" s="958"/>
      <c r="AT71" s="958"/>
      <c r="AU71" s="958" t="s">
        <v>549</v>
      </c>
      <c r="AV71" s="958"/>
      <c r="AW71" s="958"/>
      <c r="AX71" s="958"/>
      <c r="AY71" s="958"/>
      <c r="AZ71" s="959"/>
      <c r="BA71" s="959"/>
      <c r="BB71" s="959"/>
      <c r="BC71" s="959"/>
      <c r="BD71" s="960"/>
      <c r="BE71" s="236"/>
      <c r="BF71" s="236"/>
      <c r="BG71" s="236"/>
      <c r="BH71" s="236"/>
      <c r="BI71" s="236"/>
      <c r="BJ71" s="236"/>
      <c r="BK71" s="236"/>
      <c r="BL71" s="236"/>
      <c r="BM71" s="236"/>
      <c r="BN71" s="236"/>
      <c r="BO71" s="236"/>
      <c r="BP71" s="236"/>
      <c r="BQ71" s="233">
        <v>65</v>
      </c>
      <c r="BR71" s="238"/>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15">
      <c r="A72" s="233">
        <v>5</v>
      </c>
      <c r="B72" s="961" t="s">
        <v>565</v>
      </c>
      <c r="C72" s="962"/>
      <c r="D72" s="962"/>
      <c r="E72" s="962"/>
      <c r="F72" s="962"/>
      <c r="G72" s="962"/>
      <c r="H72" s="962"/>
      <c r="I72" s="962"/>
      <c r="J72" s="962"/>
      <c r="K72" s="962"/>
      <c r="L72" s="962"/>
      <c r="M72" s="962"/>
      <c r="N72" s="962"/>
      <c r="O72" s="962"/>
      <c r="P72" s="963"/>
      <c r="Q72" s="964">
        <v>150</v>
      </c>
      <c r="R72" s="958"/>
      <c r="S72" s="958"/>
      <c r="T72" s="958"/>
      <c r="U72" s="958"/>
      <c r="V72" s="958">
        <v>139</v>
      </c>
      <c r="W72" s="958"/>
      <c r="X72" s="958"/>
      <c r="Y72" s="958"/>
      <c r="Z72" s="958"/>
      <c r="AA72" s="958">
        <v>11</v>
      </c>
      <c r="AB72" s="958"/>
      <c r="AC72" s="958"/>
      <c r="AD72" s="958"/>
      <c r="AE72" s="958"/>
      <c r="AF72" s="958">
        <v>11</v>
      </c>
      <c r="AG72" s="958"/>
      <c r="AH72" s="958"/>
      <c r="AI72" s="958"/>
      <c r="AJ72" s="958"/>
      <c r="AK72" s="958" t="s">
        <v>567</v>
      </c>
      <c r="AL72" s="958"/>
      <c r="AM72" s="958"/>
      <c r="AN72" s="958"/>
      <c r="AO72" s="958"/>
      <c r="AP72" s="958" t="s">
        <v>549</v>
      </c>
      <c r="AQ72" s="958"/>
      <c r="AR72" s="958"/>
      <c r="AS72" s="958"/>
      <c r="AT72" s="958"/>
      <c r="AU72" s="958" t="s">
        <v>549</v>
      </c>
      <c r="AV72" s="958"/>
      <c r="AW72" s="958"/>
      <c r="AX72" s="958"/>
      <c r="AY72" s="958"/>
      <c r="AZ72" s="959"/>
      <c r="BA72" s="959"/>
      <c r="BB72" s="959"/>
      <c r="BC72" s="959"/>
      <c r="BD72" s="960"/>
      <c r="BE72" s="236"/>
      <c r="BF72" s="236"/>
      <c r="BG72" s="236"/>
      <c r="BH72" s="236"/>
      <c r="BI72" s="236"/>
      <c r="BJ72" s="236"/>
      <c r="BK72" s="236"/>
      <c r="BL72" s="236"/>
      <c r="BM72" s="236"/>
      <c r="BN72" s="236"/>
      <c r="BO72" s="236"/>
      <c r="BP72" s="236"/>
      <c r="BQ72" s="233">
        <v>66</v>
      </c>
      <c r="BR72" s="238"/>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15">
      <c r="A73" s="233">
        <v>6</v>
      </c>
      <c r="B73" s="961" t="s">
        <v>554</v>
      </c>
      <c r="C73" s="962"/>
      <c r="D73" s="962"/>
      <c r="E73" s="962"/>
      <c r="F73" s="962"/>
      <c r="G73" s="962"/>
      <c r="H73" s="962"/>
      <c r="I73" s="962"/>
      <c r="J73" s="962"/>
      <c r="K73" s="962"/>
      <c r="L73" s="962"/>
      <c r="M73" s="962"/>
      <c r="N73" s="962"/>
      <c r="O73" s="962"/>
      <c r="P73" s="963"/>
      <c r="Q73" s="964">
        <v>110</v>
      </c>
      <c r="R73" s="958"/>
      <c r="S73" s="958"/>
      <c r="T73" s="958"/>
      <c r="U73" s="958"/>
      <c r="V73" s="958">
        <v>93</v>
      </c>
      <c r="W73" s="958"/>
      <c r="X73" s="958"/>
      <c r="Y73" s="958"/>
      <c r="Z73" s="958"/>
      <c r="AA73" s="958">
        <v>17</v>
      </c>
      <c r="AB73" s="958"/>
      <c r="AC73" s="958"/>
      <c r="AD73" s="958"/>
      <c r="AE73" s="958"/>
      <c r="AF73" s="958">
        <v>17</v>
      </c>
      <c r="AG73" s="958"/>
      <c r="AH73" s="958"/>
      <c r="AI73" s="958"/>
      <c r="AJ73" s="958"/>
      <c r="AK73" s="958" t="s">
        <v>567</v>
      </c>
      <c r="AL73" s="958"/>
      <c r="AM73" s="958"/>
      <c r="AN73" s="958"/>
      <c r="AO73" s="958"/>
      <c r="AP73" s="958" t="s">
        <v>549</v>
      </c>
      <c r="AQ73" s="958"/>
      <c r="AR73" s="958"/>
      <c r="AS73" s="958"/>
      <c r="AT73" s="958"/>
      <c r="AU73" s="958" t="s">
        <v>549</v>
      </c>
      <c r="AV73" s="958"/>
      <c r="AW73" s="958"/>
      <c r="AX73" s="958"/>
      <c r="AY73" s="958"/>
      <c r="AZ73" s="959"/>
      <c r="BA73" s="959"/>
      <c r="BB73" s="959"/>
      <c r="BC73" s="959"/>
      <c r="BD73" s="960"/>
      <c r="BE73" s="236"/>
      <c r="BF73" s="236"/>
      <c r="BG73" s="236"/>
      <c r="BH73" s="236"/>
      <c r="BI73" s="236"/>
      <c r="BJ73" s="236"/>
      <c r="BK73" s="236"/>
      <c r="BL73" s="236"/>
      <c r="BM73" s="236"/>
      <c r="BN73" s="236"/>
      <c r="BO73" s="236"/>
      <c r="BP73" s="236"/>
      <c r="BQ73" s="233">
        <v>67</v>
      </c>
      <c r="BR73" s="238"/>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15">
      <c r="A74" s="233">
        <v>7</v>
      </c>
      <c r="B74" s="961" t="s">
        <v>555</v>
      </c>
      <c r="C74" s="962"/>
      <c r="D74" s="962"/>
      <c r="E74" s="962"/>
      <c r="F74" s="962"/>
      <c r="G74" s="962"/>
      <c r="H74" s="962"/>
      <c r="I74" s="962"/>
      <c r="J74" s="962"/>
      <c r="K74" s="962"/>
      <c r="L74" s="962"/>
      <c r="M74" s="962"/>
      <c r="N74" s="962"/>
      <c r="O74" s="962"/>
      <c r="P74" s="963"/>
      <c r="Q74" s="964">
        <v>293727</v>
      </c>
      <c r="R74" s="958"/>
      <c r="S74" s="958"/>
      <c r="T74" s="958"/>
      <c r="U74" s="958"/>
      <c r="V74" s="958">
        <v>290111</v>
      </c>
      <c r="W74" s="958"/>
      <c r="X74" s="958"/>
      <c r="Y74" s="958"/>
      <c r="Z74" s="958"/>
      <c r="AA74" s="958">
        <v>3616</v>
      </c>
      <c r="AB74" s="958"/>
      <c r="AC74" s="958"/>
      <c r="AD74" s="958"/>
      <c r="AE74" s="958"/>
      <c r="AF74" s="958">
        <v>3616</v>
      </c>
      <c r="AG74" s="958"/>
      <c r="AH74" s="958"/>
      <c r="AI74" s="958"/>
      <c r="AJ74" s="958"/>
      <c r="AK74" s="958">
        <v>27</v>
      </c>
      <c r="AL74" s="958"/>
      <c r="AM74" s="958"/>
      <c r="AN74" s="958"/>
      <c r="AO74" s="958"/>
      <c r="AP74" s="958" t="s">
        <v>549</v>
      </c>
      <c r="AQ74" s="958"/>
      <c r="AR74" s="958"/>
      <c r="AS74" s="958"/>
      <c r="AT74" s="958"/>
      <c r="AU74" s="958" t="s">
        <v>549</v>
      </c>
      <c r="AV74" s="958"/>
      <c r="AW74" s="958"/>
      <c r="AX74" s="958"/>
      <c r="AY74" s="958"/>
      <c r="AZ74" s="959"/>
      <c r="BA74" s="959"/>
      <c r="BB74" s="959"/>
      <c r="BC74" s="959"/>
      <c r="BD74" s="960"/>
      <c r="BE74" s="236"/>
      <c r="BF74" s="236"/>
      <c r="BG74" s="236"/>
      <c r="BH74" s="236"/>
      <c r="BI74" s="236"/>
      <c r="BJ74" s="236"/>
      <c r="BK74" s="236"/>
      <c r="BL74" s="236"/>
      <c r="BM74" s="236"/>
      <c r="BN74" s="236"/>
      <c r="BO74" s="236"/>
      <c r="BP74" s="236"/>
      <c r="BQ74" s="233">
        <v>68</v>
      </c>
      <c r="BR74" s="238"/>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15">
      <c r="A75" s="233">
        <v>8</v>
      </c>
      <c r="B75" s="961" t="s">
        <v>566</v>
      </c>
      <c r="C75" s="962"/>
      <c r="D75" s="962"/>
      <c r="E75" s="962"/>
      <c r="F75" s="962"/>
      <c r="G75" s="962"/>
      <c r="H75" s="962"/>
      <c r="I75" s="962"/>
      <c r="J75" s="962"/>
      <c r="K75" s="962"/>
      <c r="L75" s="962"/>
      <c r="M75" s="962"/>
      <c r="N75" s="962"/>
      <c r="O75" s="962"/>
      <c r="P75" s="963"/>
      <c r="Q75" s="965">
        <v>8</v>
      </c>
      <c r="R75" s="966"/>
      <c r="S75" s="966"/>
      <c r="T75" s="966"/>
      <c r="U75" s="967"/>
      <c r="V75" s="968">
        <v>6</v>
      </c>
      <c r="W75" s="966"/>
      <c r="X75" s="966"/>
      <c r="Y75" s="966"/>
      <c r="Z75" s="967"/>
      <c r="AA75" s="968">
        <v>0</v>
      </c>
      <c r="AB75" s="966"/>
      <c r="AC75" s="966"/>
      <c r="AD75" s="966"/>
      <c r="AE75" s="967"/>
      <c r="AF75" s="968">
        <v>0</v>
      </c>
      <c r="AG75" s="966"/>
      <c r="AH75" s="966"/>
      <c r="AI75" s="966"/>
      <c r="AJ75" s="967"/>
      <c r="AK75" s="968">
        <v>2</v>
      </c>
      <c r="AL75" s="966"/>
      <c r="AM75" s="966"/>
      <c r="AN75" s="966"/>
      <c r="AO75" s="967"/>
      <c r="AP75" s="958" t="s">
        <v>549</v>
      </c>
      <c r="AQ75" s="958"/>
      <c r="AR75" s="958"/>
      <c r="AS75" s="958"/>
      <c r="AT75" s="958"/>
      <c r="AU75" s="958" t="s">
        <v>549</v>
      </c>
      <c r="AV75" s="958"/>
      <c r="AW75" s="958"/>
      <c r="AX75" s="958"/>
      <c r="AY75" s="958"/>
      <c r="AZ75" s="959"/>
      <c r="BA75" s="959"/>
      <c r="BB75" s="959"/>
      <c r="BC75" s="959"/>
      <c r="BD75" s="960"/>
      <c r="BE75" s="236"/>
      <c r="BF75" s="236"/>
      <c r="BG75" s="236"/>
      <c r="BH75" s="236"/>
      <c r="BI75" s="236"/>
      <c r="BJ75" s="236"/>
      <c r="BK75" s="236"/>
      <c r="BL75" s="236"/>
      <c r="BM75" s="236"/>
      <c r="BN75" s="236"/>
      <c r="BO75" s="236"/>
      <c r="BP75" s="236"/>
      <c r="BQ75" s="233">
        <v>69</v>
      </c>
      <c r="BR75" s="238"/>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15">
      <c r="A76" s="233">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6"/>
      <c r="BF76" s="236"/>
      <c r="BG76" s="236"/>
      <c r="BH76" s="236"/>
      <c r="BI76" s="236"/>
      <c r="BJ76" s="236"/>
      <c r="BK76" s="236"/>
      <c r="BL76" s="236"/>
      <c r="BM76" s="236"/>
      <c r="BN76" s="236"/>
      <c r="BO76" s="236"/>
      <c r="BP76" s="236"/>
      <c r="BQ76" s="233">
        <v>70</v>
      </c>
      <c r="BR76" s="238"/>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15">
      <c r="A77" s="233">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6"/>
      <c r="BF77" s="236"/>
      <c r="BG77" s="236"/>
      <c r="BH77" s="236"/>
      <c r="BI77" s="236"/>
      <c r="BJ77" s="236"/>
      <c r="BK77" s="236"/>
      <c r="BL77" s="236"/>
      <c r="BM77" s="236"/>
      <c r="BN77" s="236"/>
      <c r="BO77" s="236"/>
      <c r="BP77" s="236"/>
      <c r="BQ77" s="233">
        <v>71</v>
      </c>
      <c r="BR77" s="238"/>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15">
      <c r="A78" s="233">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6"/>
      <c r="BF78" s="236"/>
      <c r="BG78" s="236"/>
      <c r="BH78" s="236"/>
      <c r="BI78" s="236"/>
      <c r="BJ78" s="224"/>
      <c r="BK78" s="224"/>
      <c r="BL78" s="224"/>
      <c r="BM78" s="224"/>
      <c r="BN78" s="224"/>
      <c r="BO78" s="236"/>
      <c r="BP78" s="236"/>
      <c r="BQ78" s="233">
        <v>72</v>
      </c>
      <c r="BR78" s="238"/>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15">
      <c r="A79" s="233">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6"/>
      <c r="BF79" s="236"/>
      <c r="BG79" s="236"/>
      <c r="BH79" s="236"/>
      <c r="BI79" s="236"/>
      <c r="BJ79" s="224"/>
      <c r="BK79" s="224"/>
      <c r="BL79" s="224"/>
      <c r="BM79" s="224"/>
      <c r="BN79" s="224"/>
      <c r="BO79" s="236"/>
      <c r="BP79" s="236"/>
      <c r="BQ79" s="233">
        <v>73</v>
      </c>
      <c r="BR79" s="238"/>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15">
      <c r="A80" s="233">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6"/>
      <c r="BF80" s="236"/>
      <c r="BG80" s="236"/>
      <c r="BH80" s="236"/>
      <c r="BI80" s="236"/>
      <c r="BJ80" s="236"/>
      <c r="BK80" s="236"/>
      <c r="BL80" s="236"/>
      <c r="BM80" s="236"/>
      <c r="BN80" s="236"/>
      <c r="BO80" s="236"/>
      <c r="BP80" s="236"/>
      <c r="BQ80" s="233">
        <v>74</v>
      </c>
      <c r="BR80" s="238"/>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15">
      <c r="A81" s="233">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6"/>
      <c r="BF81" s="236"/>
      <c r="BG81" s="236"/>
      <c r="BH81" s="236"/>
      <c r="BI81" s="236"/>
      <c r="BJ81" s="236"/>
      <c r="BK81" s="236"/>
      <c r="BL81" s="236"/>
      <c r="BM81" s="236"/>
      <c r="BN81" s="236"/>
      <c r="BO81" s="236"/>
      <c r="BP81" s="236"/>
      <c r="BQ81" s="233">
        <v>75</v>
      </c>
      <c r="BR81" s="238"/>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15">
      <c r="A82" s="233">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6"/>
      <c r="BF82" s="236"/>
      <c r="BG82" s="236"/>
      <c r="BH82" s="236"/>
      <c r="BI82" s="236"/>
      <c r="BJ82" s="236"/>
      <c r="BK82" s="236"/>
      <c r="BL82" s="236"/>
      <c r="BM82" s="236"/>
      <c r="BN82" s="236"/>
      <c r="BO82" s="236"/>
      <c r="BP82" s="236"/>
      <c r="BQ82" s="233">
        <v>76</v>
      </c>
      <c r="BR82" s="238"/>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15">
      <c r="A83" s="233">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6"/>
      <c r="BF83" s="236"/>
      <c r="BG83" s="236"/>
      <c r="BH83" s="236"/>
      <c r="BI83" s="236"/>
      <c r="BJ83" s="236"/>
      <c r="BK83" s="236"/>
      <c r="BL83" s="236"/>
      <c r="BM83" s="236"/>
      <c r="BN83" s="236"/>
      <c r="BO83" s="236"/>
      <c r="BP83" s="236"/>
      <c r="BQ83" s="233">
        <v>77</v>
      </c>
      <c r="BR83" s="238"/>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15">
      <c r="A84" s="233">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6"/>
      <c r="BF84" s="236"/>
      <c r="BG84" s="236"/>
      <c r="BH84" s="236"/>
      <c r="BI84" s="236"/>
      <c r="BJ84" s="236"/>
      <c r="BK84" s="236"/>
      <c r="BL84" s="236"/>
      <c r="BM84" s="236"/>
      <c r="BN84" s="236"/>
      <c r="BO84" s="236"/>
      <c r="BP84" s="236"/>
      <c r="BQ84" s="233">
        <v>78</v>
      </c>
      <c r="BR84" s="238"/>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15">
      <c r="A85" s="233">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6"/>
      <c r="BF85" s="236"/>
      <c r="BG85" s="236"/>
      <c r="BH85" s="236"/>
      <c r="BI85" s="236"/>
      <c r="BJ85" s="236"/>
      <c r="BK85" s="236"/>
      <c r="BL85" s="236"/>
      <c r="BM85" s="236"/>
      <c r="BN85" s="236"/>
      <c r="BO85" s="236"/>
      <c r="BP85" s="236"/>
      <c r="BQ85" s="233">
        <v>79</v>
      </c>
      <c r="BR85" s="238"/>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15">
      <c r="A86" s="233">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6"/>
      <c r="BF86" s="236"/>
      <c r="BG86" s="236"/>
      <c r="BH86" s="236"/>
      <c r="BI86" s="236"/>
      <c r="BJ86" s="236"/>
      <c r="BK86" s="236"/>
      <c r="BL86" s="236"/>
      <c r="BM86" s="236"/>
      <c r="BN86" s="236"/>
      <c r="BO86" s="236"/>
      <c r="BP86" s="236"/>
      <c r="BQ86" s="233">
        <v>80</v>
      </c>
      <c r="BR86" s="238"/>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15">
      <c r="A87" s="239">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6"/>
      <c r="BF87" s="236"/>
      <c r="BG87" s="236"/>
      <c r="BH87" s="236"/>
      <c r="BI87" s="236"/>
      <c r="BJ87" s="236"/>
      <c r="BK87" s="236"/>
      <c r="BL87" s="236"/>
      <c r="BM87" s="236"/>
      <c r="BN87" s="236"/>
      <c r="BO87" s="236"/>
      <c r="BP87" s="236"/>
      <c r="BQ87" s="233">
        <v>81</v>
      </c>
      <c r="BR87" s="238"/>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
      <c r="A88" s="235" t="s">
        <v>376</v>
      </c>
      <c r="B88" s="924" t="s">
        <v>402</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4337</v>
      </c>
      <c r="AG88" s="946"/>
      <c r="AH88" s="946"/>
      <c r="AI88" s="946"/>
      <c r="AJ88" s="946"/>
      <c r="AK88" s="950"/>
      <c r="AL88" s="950"/>
      <c r="AM88" s="950"/>
      <c r="AN88" s="950"/>
      <c r="AO88" s="950"/>
      <c r="AP88" s="946">
        <v>212</v>
      </c>
      <c r="AQ88" s="946"/>
      <c r="AR88" s="946"/>
      <c r="AS88" s="946"/>
      <c r="AT88" s="946"/>
      <c r="AU88" s="946">
        <v>80</v>
      </c>
      <c r="AV88" s="946"/>
      <c r="AW88" s="946"/>
      <c r="AX88" s="946"/>
      <c r="AY88" s="946"/>
      <c r="AZ88" s="947"/>
      <c r="BA88" s="947"/>
      <c r="BB88" s="947"/>
      <c r="BC88" s="947"/>
      <c r="BD88" s="948"/>
      <c r="BE88" s="236"/>
      <c r="BF88" s="236"/>
      <c r="BG88" s="236"/>
      <c r="BH88" s="236"/>
      <c r="BI88" s="236"/>
      <c r="BJ88" s="236"/>
      <c r="BK88" s="236"/>
      <c r="BL88" s="236"/>
      <c r="BM88" s="236"/>
      <c r="BN88" s="236"/>
      <c r="BO88" s="236"/>
      <c r="BP88" s="236"/>
      <c r="BQ88" s="233">
        <v>82</v>
      </c>
      <c r="BR88" s="238"/>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924" t="s">
        <v>403</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276</v>
      </c>
      <c r="CS102" s="940"/>
      <c r="CT102" s="940"/>
      <c r="CU102" s="940"/>
      <c r="CV102" s="941"/>
      <c r="CW102" s="939">
        <v>29</v>
      </c>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7" t="s">
        <v>404</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8" t="s">
        <v>405</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29" t="s">
        <v>408</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409</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15">
      <c r="A109" s="882" t="s">
        <v>410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411</v>
      </c>
      <c r="AB109" s="883"/>
      <c r="AC109" s="883"/>
      <c r="AD109" s="883"/>
      <c r="AE109" s="884"/>
      <c r="AF109" s="885" t="s">
        <v>412</v>
      </c>
      <c r="AG109" s="883"/>
      <c r="AH109" s="883"/>
      <c r="AI109" s="883"/>
      <c r="AJ109" s="884"/>
      <c r="AK109" s="885" t="s">
        <v>294</v>
      </c>
      <c r="AL109" s="883"/>
      <c r="AM109" s="883"/>
      <c r="AN109" s="883"/>
      <c r="AO109" s="884"/>
      <c r="AP109" s="885" t="s">
        <v>413</v>
      </c>
      <c r="AQ109" s="883"/>
      <c r="AR109" s="883"/>
      <c r="AS109" s="883"/>
      <c r="AT109" s="916"/>
      <c r="AU109" s="882" t="s">
        <v>410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411</v>
      </c>
      <c r="BR109" s="883"/>
      <c r="BS109" s="883"/>
      <c r="BT109" s="883"/>
      <c r="BU109" s="884"/>
      <c r="BV109" s="885" t="s">
        <v>412</v>
      </c>
      <c r="BW109" s="883"/>
      <c r="BX109" s="883"/>
      <c r="BY109" s="883"/>
      <c r="BZ109" s="884"/>
      <c r="CA109" s="885" t="s">
        <v>294</v>
      </c>
      <c r="CB109" s="883"/>
      <c r="CC109" s="883"/>
      <c r="CD109" s="883"/>
      <c r="CE109" s="884"/>
      <c r="CF109" s="923" t="s">
        <v>413</v>
      </c>
      <c r="CG109" s="923"/>
      <c r="CH109" s="923"/>
      <c r="CI109" s="923"/>
      <c r="CJ109" s="923"/>
      <c r="CK109" s="885" t="s">
        <v>414</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411</v>
      </c>
      <c r="DH109" s="883"/>
      <c r="DI109" s="883"/>
      <c r="DJ109" s="883"/>
      <c r="DK109" s="884"/>
      <c r="DL109" s="885" t="s">
        <v>412</v>
      </c>
      <c r="DM109" s="883"/>
      <c r="DN109" s="883"/>
      <c r="DO109" s="883"/>
      <c r="DP109" s="884"/>
      <c r="DQ109" s="885" t="s">
        <v>294</v>
      </c>
      <c r="DR109" s="883"/>
      <c r="DS109" s="883"/>
      <c r="DT109" s="883"/>
      <c r="DU109" s="884"/>
      <c r="DV109" s="885" t="s">
        <v>413</v>
      </c>
      <c r="DW109" s="883"/>
      <c r="DX109" s="883"/>
      <c r="DY109" s="883"/>
      <c r="DZ109" s="916"/>
    </row>
    <row r="110" spans="1:131" s="224" customFormat="1" ht="26.25" customHeight="1" x14ac:dyDescent="0.15">
      <c r="A110" s="794" t="s">
        <v>415</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2658084</v>
      </c>
      <c r="AB110" s="876"/>
      <c r="AC110" s="876"/>
      <c r="AD110" s="876"/>
      <c r="AE110" s="877"/>
      <c r="AF110" s="878">
        <v>2682362</v>
      </c>
      <c r="AG110" s="876"/>
      <c r="AH110" s="876"/>
      <c r="AI110" s="876"/>
      <c r="AJ110" s="877"/>
      <c r="AK110" s="878">
        <v>2670648</v>
      </c>
      <c r="AL110" s="876"/>
      <c r="AM110" s="876"/>
      <c r="AN110" s="876"/>
      <c r="AO110" s="877"/>
      <c r="AP110" s="879">
        <v>28.4</v>
      </c>
      <c r="AQ110" s="880"/>
      <c r="AR110" s="880"/>
      <c r="AS110" s="880"/>
      <c r="AT110" s="881"/>
      <c r="AU110" s="917" t="s">
        <v>69</v>
      </c>
      <c r="AV110" s="918"/>
      <c r="AW110" s="918"/>
      <c r="AX110" s="918"/>
      <c r="AY110" s="918"/>
      <c r="AZ110" s="847" t="s">
        <v>416</v>
      </c>
      <c r="BA110" s="795"/>
      <c r="BB110" s="795"/>
      <c r="BC110" s="795"/>
      <c r="BD110" s="795"/>
      <c r="BE110" s="795"/>
      <c r="BF110" s="795"/>
      <c r="BG110" s="795"/>
      <c r="BH110" s="795"/>
      <c r="BI110" s="795"/>
      <c r="BJ110" s="795"/>
      <c r="BK110" s="795"/>
      <c r="BL110" s="795"/>
      <c r="BM110" s="795"/>
      <c r="BN110" s="795"/>
      <c r="BO110" s="795"/>
      <c r="BP110" s="796"/>
      <c r="BQ110" s="848">
        <v>21675612</v>
      </c>
      <c r="BR110" s="829"/>
      <c r="BS110" s="829"/>
      <c r="BT110" s="829"/>
      <c r="BU110" s="829"/>
      <c r="BV110" s="829">
        <v>20773378</v>
      </c>
      <c r="BW110" s="829"/>
      <c r="BX110" s="829"/>
      <c r="BY110" s="829"/>
      <c r="BZ110" s="829"/>
      <c r="CA110" s="829">
        <v>20034494</v>
      </c>
      <c r="CB110" s="829"/>
      <c r="CC110" s="829"/>
      <c r="CD110" s="829"/>
      <c r="CE110" s="829"/>
      <c r="CF110" s="853">
        <v>213.2</v>
      </c>
      <c r="CG110" s="854"/>
      <c r="CH110" s="854"/>
      <c r="CI110" s="854"/>
      <c r="CJ110" s="854"/>
      <c r="CK110" s="913" t="s">
        <v>417</v>
      </c>
      <c r="CL110" s="806"/>
      <c r="CM110" s="847" t="s">
        <v>418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24" customFormat="1" ht="26.25" customHeight="1" x14ac:dyDescent="0.15">
      <c r="A111" s="761" t="s">
        <v>419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420</v>
      </c>
      <c r="BA111" s="739"/>
      <c r="BB111" s="739"/>
      <c r="BC111" s="739"/>
      <c r="BD111" s="739"/>
      <c r="BE111" s="739"/>
      <c r="BF111" s="739"/>
      <c r="BG111" s="739"/>
      <c r="BH111" s="739"/>
      <c r="BI111" s="739"/>
      <c r="BJ111" s="739"/>
      <c r="BK111" s="739"/>
      <c r="BL111" s="739"/>
      <c r="BM111" s="739"/>
      <c r="BN111" s="739"/>
      <c r="BO111" s="739"/>
      <c r="BP111" s="740"/>
      <c r="BQ111" s="803">
        <v>6105</v>
      </c>
      <c r="BR111" s="804"/>
      <c r="BS111" s="804"/>
      <c r="BT111" s="804"/>
      <c r="BU111" s="804"/>
      <c r="BV111" s="804">
        <v>3053</v>
      </c>
      <c r="BW111" s="804"/>
      <c r="BX111" s="804"/>
      <c r="BY111" s="804"/>
      <c r="BZ111" s="804"/>
      <c r="CA111" s="804" t="s">
        <v>122</v>
      </c>
      <c r="CB111" s="804"/>
      <c r="CC111" s="804"/>
      <c r="CD111" s="804"/>
      <c r="CE111" s="804"/>
      <c r="CF111" s="862" t="s">
        <v>122</v>
      </c>
      <c r="CG111" s="863"/>
      <c r="CH111" s="863"/>
      <c r="CI111" s="863"/>
      <c r="CJ111" s="863"/>
      <c r="CK111" s="914"/>
      <c r="CL111" s="808"/>
      <c r="CM111" s="802" t="s">
        <v>421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24" customFormat="1" ht="26.25" customHeight="1" x14ac:dyDescent="0.15">
      <c r="A112" s="899" t="s">
        <v>422</v>
      </c>
      <c r="B112" s="900"/>
      <c r="C112" s="739" t="s">
        <v>423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424</v>
      </c>
      <c r="BA112" s="739"/>
      <c r="BB112" s="739"/>
      <c r="BC112" s="739"/>
      <c r="BD112" s="739"/>
      <c r="BE112" s="739"/>
      <c r="BF112" s="739"/>
      <c r="BG112" s="739"/>
      <c r="BH112" s="739"/>
      <c r="BI112" s="739"/>
      <c r="BJ112" s="739"/>
      <c r="BK112" s="739"/>
      <c r="BL112" s="739"/>
      <c r="BM112" s="739"/>
      <c r="BN112" s="739"/>
      <c r="BO112" s="739"/>
      <c r="BP112" s="740"/>
      <c r="BQ112" s="803">
        <v>2639119</v>
      </c>
      <c r="BR112" s="804"/>
      <c r="BS112" s="804"/>
      <c r="BT112" s="804"/>
      <c r="BU112" s="804"/>
      <c r="BV112" s="804">
        <v>1358911</v>
      </c>
      <c r="BW112" s="804"/>
      <c r="BX112" s="804"/>
      <c r="BY112" s="804"/>
      <c r="BZ112" s="804"/>
      <c r="CA112" s="804">
        <v>873358</v>
      </c>
      <c r="CB112" s="804"/>
      <c r="CC112" s="804"/>
      <c r="CD112" s="804"/>
      <c r="CE112" s="804"/>
      <c r="CF112" s="862">
        <v>9.3000000000000007</v>
      </c>
      <c r="CG112" s="863"/>
      <c r="CH112" s="863"/>
      <c r="CI112" s="863"/>
      <c r="CJ112" s="863"/>
      <c r="CK112" s="914"/>
      <c r="CL112" s="808"/>
      <c r="CM112" s="802" t="s">
        <v>425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24" customFormat="1" ht="26.25" customHeight="1" x14ac:dyDescent="0.15">
      <c r="A113" s="901"/>
      <c r="B113" s="902"/>
      <c r="C113" s="739" t="s">
        <v>426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204898</v>
      </c>
      <c r="AB113" s="906"/>
      <c r="AC113" s="906"/>
      <c r="AD113" s="906"/>
      <c r="AE113" s="907"/>
      <c r="AF113" s="908">
        <v>196413</v>
      </c>
      <c r="AG113" s="906"/>
      <c r="AH113" s="906"/>
      <c r="AI113" s="906"/>
      <c r="AJ113" s="907"/>
      <c r="AK113" s="908">
        <v>146071</v>
      </c>
      <c r="AL113" s="906"/>
      <c r="AM113" s="906"/>
      <c r="AN113" s="906"/>
      <c r="AO113" s="907"/>
      <c r="AP113" s="909">
        <v>1.6</v>
      </c>
      <c r="AQ113" s="910"/>
      <c r="AR113" s="910"/>
      <c r="AS113" s="910"/>
      <c r="AT113" s="911"/>
      <c r="AU113" s="919"/>
      <c r="AV113" s="920"/>
      <c r="AW113" s="920"/>
      <c r="AX113" s="920"/>
      <c r="AY113" s="920"/>
      <c r="AZ113" s="802" t="s">
        <v>427</v>
      </c>
      <c r="BA113" s="739"/>
      <c r="BB113" s="739"/>
      <c r="BC113" s="739"/>
      <c r="BD113" s="739"/>
      <c r="BE113" s="739"/>
      <c r="BF113" s="739"/>
      <c r="BG113" s="739"/>
      <c r="BH113" s="739"/>
      <c r="BI113" s="739"/>
      <c r="BJ113" s="739"/>
      <c r="BK113" s="739"/>
      <c r="BL113" s="739"/>
      <c r="BM113" s="739"/>
      <c r="BN113" s="739"/>
      <c r="BO113" s="739"/>
      <c r="BP113" s="740"/>
      <c r="BQ113" s="803">
        <v>81826</v>
      </c>
      <c r="BR113" s="804"/>
      <c r="BS113" s="804"/>
      <c r="BT113" s="804"/>
      <c r="BU113" s="804"/>
      <c r="BV113" s="804">
        <v>84807</v>
      </c>
      <c r="BW113" s="804"/>
      <c r="BX113" s="804"/>
      <c r="BY113" s="804"/>
      <c r="BZ113" s="804"/>
      <c r="CA113" s="804">
        <v>80412</v>
      </c>
      <c r="CB113" s="804"/>
      <c r="CC113" s="804"/>
      <c r="CD113" s="804"/>
      <c r="CE113" s="804"/>
      <c r="CF113" s="862">
        <v>0.9</v>
      </c>
      <c r="CG113" s="863"/>
      <c r="CH113" s="863"/>
      <c r="CI113" s="863"/>
      <c r="CJ113" s="863"/>
      <c r="CK113" s="914"/>
      <c r="CL113" s="808"/>
      <c r="CM113" s="802" t="s">
        <v>428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15">
      <c r="A114" s="901"/>
      <c r="B114" s="902"/>
      <c r="C114" s="739" t="s">
        <v>429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24460</v>
      </c>
      <c r="AB114" s="767"/>
      <c r="AC114" s="767"/>
      <c r="AD114" s="767"/>
      <c r="AE114" s="768"/>
      <c r="AF114" s="769" t="s">
        <v>122</v>
      </c>
      <c r="AG114" s="767"/>
      <c r="AH114" s="767"/>
      <c r="AI114" s="767"/>
      <c r="AJ114" s="768"/>
      <c r="AK114" s="769">
        <v>23059</v>
      </c>
      <c r="AL114" s="767"/>
      <c r="AM114" s="767"/>
      <c r="AN114" s="767"/>
      <c r="AO114" s="768"/>
      <c r="AP114" s="811">
        <v>0.2</v>
      </c>
      <c r="AQ114" s="812"/>
      <c r="AR114" s="812"/>
      <c r="AS114" s="812"/>
      <c r="AT114" s="813"/>
      <c r="AU114" s="919"/>
      <c r="AV114" s="920"/>
      <c r="AW114" s="920"/>
      <c r="AX114" s="920"/>
      <c r="AY114" s="920"/>
      <c r="AZ114" s="802" t="s">
        <v>430</v>
      </c>
      <c r="BA114" s="739"/>
      <c r="BB114" s="739"/>
      <c r="BC114" s="739"/>
      <c r="BD114" s="739"/>
      <c r="BE114" s="739"/>
      <c r="BF114" s="739"/>
      <c r="BG114" s="739"/>
      <c r="BH114" s="739"/>
      <c r="BI114" s="739"/>
      <c r="BJ114" s="739"/>
      <c r="BK114" s="739"/>
      <c r="BL114" s="739"/>
      <c r="BM114" s="739"/>
      <c r="BN114" s="739"/>
      <c r="BO114" s="739"/>
      <c r="BP114" s="740"/>
      <c r="BQ114" s="803">
        <v>1999090</v>
      </c>
      <c r="BR114" s="804"/>
      <c r="BS114" s="804"/>
      <c r="BT114" s="804"/>
      <c r="BU114" s="804"/>
      <c r="BV114" s="804">
        <v>2040210</v>
      </c>
      <c r="BW114" s="804"/>
      <c r="BX114" s="804"/>
      <c r="BY114" s="804"/>
      <c r="BZ114" s="804"/>
      <c r="CA114" s="804">
        <v>2133502</v>
      </c>
      <c r="CB114" s="804"/>
      <c r="CC114" s="804"/>
      <c r="CD114" s="804"/>
      <c r="CE114" s="804"/>
      <c r="CF114" s="862">
        <v>22.7</v>
      </c>
      <c r="CG114" s="863"/>
      <c r="CH114" s="863"/>
      <c r="CI114" s="863"/>
      <c r="CJ114" s="863"/>
      <c r="CK114" s="914"/>
      <c r="CL114" s="808"/>
      <c r="CM114" s="802" t="s">
        <v>431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15">
      <c r="A115" s="901"/>
      <c r="B115" s="902"/>
      <c r="C115" s="739" t="s">
        <v>432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181752</v>
      </c>
      <c r="AB115" s="906"/>
      <c r="AC115" s="906"/>
      <c r="AD115" s="906"/>
      <c r="AE115" s="907"/>
      <c r="AF115" s="908">
        <v>117762</v>
      </c>
      <c r="AG115" s="906"/>
      <c r="AH115" s="906"/>
      <c r="AI115" s="906"/>
      <c r="AJ115" s="907"/>
      <c r="AK115" s="908">
        <v>173473</v>
      </c>
      <c r="AL115" s="906"/>
      <c r="AM115" s="906"/>
      <c r="AN115" s="906"/>
      <c r="AO115" s="907"/>
      <c r="AP115" s="909">
        <v>1.8</v>
      </c>
      <c r="AQ115" s="910"/>
      <c r="AR115" s="910"/>
      <c r="AS115" s="910"/>
      <c r="AT115" s="911"/>
      <c r="AU115" s="919"/>
      <c r="AV115" s="920"/>
      <c r="AW115" s="920"/>
      <c r="AX115" s="920"/>
      <c r="AY115" s="920"/>
      <c r="AZ115" s="802" t="s">
        <v>433</v>
      </c>
      <c r="BA115" s="739"/>
      <c r="BB115" s="739"/>
      <c r="BC115" s="739"/>
      <c r="BD115" s="739"/>
      <c r="BE115" s="739"/>
      <c r="BF115" s="739"/>
      <c r="BG115" s="739"/>
      <c r="BH115" s="739"/>
      <c r="BI115" s="739"/>
      <c r="BJ115" s="739"/>
      <c r="BK115" s="739"/>
      <c r="BL115" s="739"/>
      <c r="BM115" s="739"/>
      <c r="BN115" s="739"/>
      <c r="BO115" s="739"/>
      <c r="BP115" s="740"/>
      <c r="BQ115" s="803">
        <v>383513</v>
      </c>
      <c r="BR115" s="804"/>
      <c r="BS115" s="804"/>
      <c r="BT115" s="804"/>
      <c r="BU115" s="804"/>
      <c r="BV115" s="804">
        <v>302177</v>
      </c>
      <c r="BW115" s="804"/>
      <c r="BX115" s="804"/>
      <c r="BY115" s="804"/>
      <c r="BZ115" s="804"/>
      <c r="CA115" s="804">
        <v>240283</v>
      </c>
      <c r="CB115" s="804"/>
      <c r="CC115" s="804"/>
      <c r="CD115" s="804"/>
      <c r="CE115" s="804"/>
      <c r="CF115" s="862">
        <v>2.6</v>
      </c>
      <c r="CG115" s="863"/>
      <c r="CH115" s="863"/>
      <c r="CI115" s="863"/>
      <c r="CJ115" s="863"/>
      <c r="CK115" s="914"/>
      <c r="CL115" s="808"/>
      <c r="CM115" s="802" t="s">
        <v>434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24" customFormat="1" ht="26.25" customHeight="1" x14ac:dyDescent="0.15">
      <c r="A116" s="903"/>
      <c r="B116" s="904"/>
      <c r="C116" s="826" t="s">
        <v>435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63</v>
      </c>
      <c r="AB116" s="767"/>
      <c r="AC116" s="767"/>
      <c r="AD116" s="767"/>
      <c r="AE116" s="768"/>
      <c r="AF116" s="769">
        <v>52</v>
      </c>
      <c r="AG116" s="767"/>
      <c r="AH116" s="767"/>
      <c r="AI116" s="767"/>
      <c r="AJ116" s="768"/>
      <c r="AK116" s="769">
        <v>65</v>
      </c>
      <c r="AL116" s="767"/>
      <c r="AM116" s="767"/>
      <c r="AN116" s="767"/>
      <c r="AO116" s="768"/>
      <c r="AP116" s="811">
        <v>0</v>
      </c>
      <c r="AQ116" s="812"/>
      <c r="AR116" s="812"/>
      <c r="AS116" s="812"/>
      <c r="AT116" s="813"/>
      <c r="AU116" s="919"/>
      <c r="AV116" s="920"/>
      <c r="AW116" s="920"/>
      <c r="AX116" s="920"/>
      <c r="AY116" s="920"/>
      <c r="AZ116" s="896" t="s">
        <v>436</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24"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438</v>
      </c>
      <c r="Z117" s="884"/>
      <c r="AA117" s="889">
        <v>3069257</v>
      </c>
      <c r="AB117" s="890"/>
      <c r="AC117" s="890"/>
      <c r="AD117" s="890"/>
      <c r="AE117" s="891"/>
      <c r="AF117" s="892">
        <v>2996589</v>
      </c>
      <c r="AG117" s="890"/>
      <c r="AH117" s="890"/>
      <c r="AI117" s="890"/>
      <c r="AJ117" s="891"/>
      <c r="AK117" s="892">
        <v>3013316</v>
      </c>
      <c r="AL117" s="890"/>
      <c r="AM117" s="890"/>
      <c r="AN117" s="890"/>
      <c r="AO117" s="891"/>
      <c r="AP117" s="893"/>
      <c r="AQ117" s="894"/>
      <c r="AR117" s="894"/>
      <c r="AS117" s="894"/>
      <c r="AT117" s="895"/>
      <c r="AU117" s="919"/>
      <c r="AV117" s="920"/>
      <c r="AW117" s="920"/>
      <c r="AX117" s="920"/>
      <c r="AY117" s="920"/>
      <c r="AZ117" s="850" t="s">
        <v>439</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15">
      <c r="A118" s="882" t="s">
        <v>414</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411</v>
      </c>
      <c r="AB118" s="883"/>
      <c r="AC118" s="883"/>
      <c r="AD118" s="883"/>
      <c r="AE118" s="884"/>
      <c r="AF118" s="885" t="s">
        <v>412</v>
      </c>
      <c r="AG118" s="883"/>
      <c r="AH118" s="883"/>
      <c r="AI118" s="883"/>
      <c r="AJ118" s="884"/>
      <c r="AK118" s="885" t="s">
        <v>294</v>
      </c>
      <c r="AL118" s="883"/>
      <c r="AM118" s="883"/>
      <c r="AN118" s="883"/>
      <c r="AO118" s="884"/>
      <c r="AP118" s="886" t="s">
        <v>413</v>
      </c>
      <c r="AQ118" s="887"/>
      <c r="AR118" s="887"/>
      <c r="AS118" s="887"/>
      <c r="AT118" s="888"/>
      <c r="AU118" s="919"/>
      <c r="AV118" s="920"/>
      <c r="AW118" s="920"/>
      <c r="AX118" s="920"/>
      <c r="AY118" s="920"/>
      <c r="AZ118" s="825" t="s">
        <v>441</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15">
      <c r="A119" s="805" t="s">
        <v>417</v>
      </c>
      <c r="B119" s="806"/>
      <c r="C119" s="847" t="s">
        <v>418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47" t="s">
        <v>177</v>
      </c>
      <c r="BA119" s="247"/>
      <c r="BB119" s="247"/>
      <c r="BC119" s="247"/>
      <c r="BD119" s="247"/>
      <c r="BE119" s="247"/>
      <c r="BF119" s="247"/>
      <c r="BG119" s="247"/>
      <c r="BH119" s="247"/>
      <c r="BI119" s="247"/>
      <c r="BJ119" s="247"/>
      <c r="BK119" s="247"/>
      <c r="BL119" s="247"/>
      <c r="BM119" s="247"/>
      <c r="BN119" s="247"/>
      <c r="BO119" s="864" t="s">
        <v>443</v>
      </c>
      <c r="BP119" s="865"/>
      <c r="BQ119" s="866">
        <v>26785265</v>
      </c>
      <c r="BR119" s="832"/>
      <c r="BS119" s="832"/>
      <c r="BT119" s="832"/>
      <c r="BU119" s="832"/>
      <c r="BV119" s="832">
        <v>24562536</v>
      </c>
      <c r="BW119" s="832"/>
      <c r="BX119" s="832"/>
      <c r="BY119" s="832"/>
      <c r="BZ119" s="832"/>
      <c r="CA119" s="832">
        <v>23362049</v>
      </c>
      <c r="CB119" s="832"/>
      <c r="CC119" s="832"/>
      <c r="CD119" s="832"/>
      <c r="CE119" s="832"/>
      <c r="CF119" s="735"/>
      <c r="CG119" s="736"/>
      <c r="CH119" s="736"/>
      <c r="CI119" s="736"/>
      <c r="CJ119" s="821"/>
      <c r="CK119" s="915"/>
      <c r="CL119" s="810"/>
      <c r="CM119" s="825" t="s">
        <v>444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6105</v>
      </c>
      <c r="DH119" s="751"/>
      <c r="DI119" s="751"/>
      <c r="DJ119" s="751"/>
      <c r="DK119" s="752"/>
      <c r="DL119" s="753">
        <v>3053</v>
      </c>
      <c r="DM119" s="751"/>
      <c r="DN119" s="751"/>
      <c r="DO119" s="751"/>
      <c r="DP119" s="752"/>
      <c r="DQ119" s="753" t="s">
        <v>122</v>
      </c>
      <c r="DR119" s="751"/>
      <c r="DS119" s="751"/>
      <c r="DT119" s="751"/>
      <c r="DU119" s="752"/>
      <c r="DV119" s="835" t="s">
        <v>122</v>
      </c>
      <c r="DW119" s="836"/>
      <c r="DX119" s="836"/>
      <c r="DY119" s="836"/>
      <c r="DZ119" s="837"/>
    </row>
    <row r="120" spans="1:130" s="224" customFormat="1" ht="26.25" customHeight="1" x14ac:dyDescent="0.15">
      <c r="A120" s="807"/>
      <c r="B120" s="808"/>
      <c r="C120" s="802" t="s">
        <v>421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445</v>
      </c>
      <c r="AV120" s="868"/>
      <c r="AW120" s="868"/>
      <c r="AX120" s="868"/>
      <c r="AY120" s="869"/>
      <c r="AZ120" s="847" t="s">
        <v>446</v>
      </c>
      <c r="BA120" s="795"/>
      <c r="BB120" s="795"/>
      <c r="BC120" s="795"/>
      <c r="BD120" s="795"/>
      <c r="BE120" s="795"/>
      <c r="BF120" s="795"/>
      <c r="BG120" s="795"/>
      <c r="BH120" s="795"/>
      <c r="BI120" s="795"/>
      <c r="BJ120" s="795"/>
      <c r="BK120" s="795"/>
      <c r="BL120" s="795"/>
      <c r="BM120" s="795"/>
      <c r="BN120" s="795"/>
      <c r="BO120" s="795"/>
      <c r="BP120" s="796"/>
      <c r="BQ120" s="848">
        <v>10053310</v>
      </c>
      <c r="BR120" s="829"/>
      <c r="BS120" s="829"/>
      <c r="BT120" s="829"/>
      <c r="BU120" s="829"/>
      <c r="BV120" s="829">
        <v>12192087</v>
      </c>
      <c r="BW120" s="829"/>
      <c r="BX120" s="829"/>
      <c r="BY120" s="829"/>
      <c r="BZ120" s="829"/>
      <c r="CA120" s="829">
        <v>14581578</v>
      </c>
      <c r="CB120" s="829"/>
      <c r="CC120" s="829"/>
      <c r="CD120" s="829"/>
      <c r="CE120" s="829"/>
      <c r="CF120" s="853">
        <v>155.19999999999999</v>
      </c>
      <c r="CG120" s="854"/>
      <c r="CH120" s="854"/>
      <c r="CI120" s="854"/>
      <c r="CJ120" s="854"/>
      <c r="CK120" s="855" t="s">
        <v>447</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528373</v>
      </c>
      <c r="DR120" s="829"/>
      <c r="DS120" s="829"/>
      <c r="DT120" s="829"/>
      <c r="DU120" s="829"/>
      <c r="DV120" s="830">
        <v>5.6</v>
      </c>
      <c r="DW120" s="830"/>
      <c r="DX120" s="830"/>
      <c r="DY120" s="830"/>
      <c r="DZ120" s="831"/>
    </row>
    <row r="121" spans="1:130" s="224" customFormat="1" ht="26.25" customHeight="1" x14ac:dyDescent="0.15">
      <c r="A121" s="807"/>
      <c r="B121" s="808"/>
      <c r="C121" s="850" t="s">
        <v>448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449</v>
      </c>
      <c r="BA121" s="739"/>
      <c r="BB121" s="739"/>
      <c r="BC121" s="739"/>
      <c r="BD121" s="739"/>
      <c r="BE121" s="739"/>
      <c r="BF121" s="739"/>
      <c r="BG121" s="739"/>
      <c r="BH121" s="739"/>
      <c r="BI121" s="739"/>
      <c r="BJ121" s="739"/>
      <c r="BK121" s="739"/>
      <c r="BL121" s="739"/>
      <c r="BM121" s="739"/>
      <c r="BN121" s="739"/>
      <c r="BO121" s="739"/>
      <c r="BP121" s="740"/>
      <c r="BQ121" s="803">
        <v>610748</v>
      </c>
      <c r="BR121" s="804"/>
      <c r="BS121" s="804"/>
      <c r="BT121" s="804"/>
      <c r="BU121" s="804"/>
      <c r="BV121" s="804">
        <v>571065</v>
      </c>
      <c r="BW121" s="804"/>
      <c r="BX121" s="804"/>
      <c r="BY121" s="804"/>
      <c r="BZ121" s="804"/>
      <c r="CA121" s="804">
        <v>531068</v>
      </c>
      <c r="CB121" s="804"/>
      <c r="CC121" s="804"/>
      <c r="CD121" s="804"/>
      <c r="CE121" s="804"/>
      <c r="CF121" s="862">
        <v>5.7</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v>424979</v>
      </c>
      <c r="DH121" s="804"/>
      <c r="DI121" s="804"/>
      <c r="DJ121" s="804"/>
      <c r="DK121" s="804"/>
      <c r="DL121" s="804">
        <v>340127</v>
      </c>
      <c r="DM121" s="804"/>
      <c r="DN121" s="804"/>
      <c r="DO121" s="804"/>
      <c r="DP121" s="804"/>
      <c r="DQ121" s="804">
        <v>308847</v>
      </c>
      <c r="DR121" s="804"/>
      <c r="DS121" s="804"/>
      <c r="DT121" s="804"/>
      <c r="DU121" s="804"/>
      <c r="DV121" s="781">
        <v>3.3</v>
      </c>
      <c r="DW121" s="781"/>
      <c r="DX121" s="781"/>
      <c r="DY121" s="781"/>
      <c r="DZ121" s="782"/>
    </row>
    <row r="122" spans="1:130" s="224" customFormat="1" ht="26.25" customHeight="1" x14ac:dyDescent="0.15">
      <c r="A122" s="807"/>
      <c r="B122" s="808"/>
      <c r="C122" s="802" t="s">
        <v>431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450</v>
      </c>
      <c r="BA122" s="826"/>
      <c r="BB122" s="826"/>
      <c r="BC122" s="826"/>
      <c r="BD122" s="826"/>
      <c r="BE122" s="826"/>
      <c r="BF122" s="826"/>
      <c r="BG122" s="826"/>
      <c r="BH122" s="826"/>
      <c r="BI122" s="826"/>
      <c r="BJ122" s="826"/>
      <c r="BK122" s="826"/>
      <c r="BL122" s="826"/>
      <c r="BM122" s="826"/>
      <c r="BN122" s="826"/>
      <c r="BO122" s="826"/>
      <c r="BP122" s="827"/>
      <c r="BQ122" s="866">
        <v>17422201</v>
      </c>
      <c r="BR122" s="832"/>
      <c r="BS122" s="832"/>
      <c r="BT122" s="832"/>
      <c r="BU122" s="832"/>
      <c r="BV122" s="832">
        <v>16492128</v>
      </c>
      <c r="BW122" s="832"/>
      <c r="BX122" s="832"/>
      <c r="BY122" s="832"/>
      <c r="BZ122" s="832"/>
      <c r="CA122" s="832">
        <v>16178414</v>
      </c>
      <c r="CB122" s="832"/>
      <c r="CC122" s="832"/>
      <c r="CD122" s="832"/>
      <c r="CE122" s="832"/>
      <c r="CF122" s="833">
        <v>172.1</v>
      </c>
      <c r="CG122" s="834"/>
      <c r="CH122" s="834"/>
      <c r="CI122" s="834"/>
      <c r="CJ122" s="834"/>
      <c r="CK122" s="856"/>
      <c r="CL122" s="842"/>
      <c r="CM122" s="842"/>
      <c r="CN122" s="842"/>
      <c r="CO122" s="843"/>
      <c r="CP122" s="822" t="s">
        <v>394</v>
      </c>
      <c r="CQ122" s="823"/>
      <c r="CR122" s="823"/>
      <c r="CS122" s="823"/>
      <c r="CT122" s="823"/>
      <c r="CU122" s="823"/>
      <c r="CV122" s="823"/>
      <c r="CW122" s="823"/>
      <c r="CX122" s="823"/>
      <c r="CY122" s="823"/>
      <c r="CZ122" s="823"/>
      <c r="DA122" s="823"/>
      <c r="DB122" s="823"/>
      <c r="DC122" s="823"/>
      <c r="DD122" s="823"/>
      <c r="DE122" s="823"/>
      <c r="DF122" s="824"/>
      <c r="DG122" s="803">
        <v>59276</v>
      </c>
      <c r="DH122" s="804"/>
      <c r="DI122" s="804"/>
      <c r="DJ122" s="804"/>
      <c r="DK122" s="804"/>
      <c r="DL122" s="804">
        <v>48066</v>
      </c>
      <c r="DM122" s="804"/>
      <c r="DN122" s="804"/>
      <c r="DO122" s="804"/>
      <c r="DP122" s="804"/>
      <c r="DQ122" s="804">
        <v>36138</v>
      </c>
      <c r="DR122" s="804"/>
      <c r="DS122" s="804"/>
      <c r="DT122" s="804"/>
      <c r="DU122" s="804"/>
      <c r="DV122" s="781">
        <v>0.4</v>
      </c>
      <c r="DW122" s="781"/>
      <c r="DX122" s="781"/>
      <c r="DY122" s="781"/>
      <c r="DZ122" s="782"/>
    </row>
    <row r="123" spans="1:130" s="224" customFormat="1" ht="26.25" customHeight="1" x14ac:dyDescent="0.15">
      <c r="A123" s="807"/>
      <c r="B123" s="808"/>
      <c r="C123" s="802" t="s">
        <v>437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47" t="s">
        <v>177</v>
      </c>
      <c r="BA123" s="247"/>
      <c r="BB123" s="247"/>
      <c r="BC123" s="247"/>
      <c r="BD123" s="247"/>
      <c r="BE123" s="247"/>
      <c r="BF123" s="247"/>
      <c r="BG123" s="247"/>
      <c r="BH123" s="247"/>
      <c r="BI123" s="247"/>
      <c r="BJ123" s="247"/>
      <c r="BK123" s="247"/>
      <c r="BL123" s="247"/>
      <c r="BM123" s="247"/>
      <c r="BN123" s="247"/>
      <c r="BO123" s="864" t="s">
        <v>451</v>
      </c>
      <c r="BP123" s="865"/>
      <c r="BQ123" s="819">
        <v>28086259</v>
      </c>
      <c r="BR123" s="820"/>
      <c r="BS123" s="820"/>
      <c r="BT123" s="820"/>
      <c r="BU123" s="820"/>
      <c r="BV123" s="820">
        <v>29255280</v>
      </c>
      <c r="BW123" s="820"/>
      <c r="BX123" s="820"/>
      <c r="BY123" s="820"/>
      <c r="BZ123" s="820"/>
      <c r="CA123" s="820">
        <v>31291060</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24" customFormat="1" ht="26.25" customHeight="1" thickBot="1" x14ac:dyDescent="0.2">
      <c r="A124" s="807"/>
      <c r="B124" s="808"/>
      <c r="C124" s="802" t="s">
        <v>440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453</v>
      </c>
      <c r="CQ124" s="823"/>
      <c r="CR124" s="823"/>
      <c r="CS124" s="823"/>
      <c r="CT124" s="823"/>
      <c r="CU124" s="823"/>
      <c r="CV124" s="823"/>
      <c r="CW124" s="823"/>
      <c r="CX124" s="823"/>
      <c r="CY124" s="823"/>
      <c r="CZ124" s="823"/>
      <c r="DA124" s="823"/>
      <c r="DB124" s="823"/>
      <c r="DC124" s="823"/>
      <c r="DD124" s="823"/>
      <c r="DE124" s="823"/>
      <c r="DF124" s="824"/>
      <c r="DG124" s="750">
        <v>2154864</v>
      </c>
      <c r="DH124" s="751"/>
      <c r="DI124" s="751"/>
      <c r="DJ124" s="751"/>
      <c r="DK124" s="752"/>
      <c r="DL124" s="753">
        <v>970718</v>
      </c>
      <c r="DM124" s="751"/>
      <c r="DN124" s="751"/>
      <c r="DO124" s="751"/>
      <c r="DP124" s="752"/>
      <c r="DQ124" s="753" t="s">
        <v>122</v>
      </c>
      <c r="DR124" s="751"/>
      <c r="DS124" s="751"/>
      <c r="DT124" s="751"/>
      <c r="DU124" s="752"/>
      <c r="DV124" s="835" t="s">
        <v>122</v>
      </c>
      <c r="DW124" s="836"/>
      <c r="DX124" s="836"/>
      <c r="DY124" s="836"/>
      <c r="DZ124" s="837"/>
    </row>
    <row r="125" spans="1:130" s="224" customFormat="1" ht="26.25" customHeight="1" x14ac:dyDescent="0.15">
      <c r="A125" s="807"/>
      <c r="B125" s="808"/>
      <c r="C125" s="802" t="s">
        <v>442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454</v>
      </c>
      <c r="CL125" s="839"/>
      <c r="CM125" s="839"/>
      <c r="CN125" s="839"/>
      <c r="CO125" s="840"/>
      <c r="CP125" s="847" t="s">
        <v>455</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
      <c r="A126" s="807"/>
      <c r="B126" s="808"/>
      <c r="C126" s="802" t="s">
        <v>444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181752</v>
      </c>
      <c r="AB126" s="767"/>
      <c r="AC126" s="767"/>
      <c r="AD126" s="767"/>
      <c r="AE126" s="768"/>
      <c r="AF126" s="769">
        <v>117762</v>
      </c>
      <c r="AG126" s="767"/>
      <c r="AH126" s="767"/>
      <c r="AI126" s="767"/>
      <c r="AJ126" s="768"/>
      <c r="AK126" s="769">
        <v>173473</v>
      </c>
      <c r="AL126" s="767"/>
      <c r="AM126" s="767"/>
      <c r="AN126" s="767"/>
      <c r="AO126" s="768"/>
      <c r="AP126" s="811">
        <v>1.8</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456</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15">
      <c r="A127" s="809"/>
      <c r="B127" s="810"/>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26"/>
      <c r="AV127" s="226"/>
      <c r="AW127" s="226"/>
      <c r="AX127" s="828" t="s">
        <v>458</v>
      </c>
      <c r="AY127" s="799"/>
      <c r="AZ127" s="799"/>
      <c r="BA127" s="799"/>
      <c r="BB127" s="799"/>
      <c r="BC127" s="799"/>
      <c r="BD127" s="799"/>
      <c r="BE127" s="800"/>
      <c r="BF127" s="798" t="s">
        <v>459</v>
      </c>
      <c r="BG127" s="799"/>
      <c r="BH127" s="799"/>
      <c r="BI127" s="799"/>
      <c r="BJ127" s="799"/>
      <c r="BK127" s="799"/>
      <c r="BL127" s="800"/>
      <c r="BM127" s="798" t="s">
        <v>460</v>
      </c>
      <c r="BN127" s="799"/>
      <c r="BO127" s="799"/>
      <c r="BP127" s="799"/>
      <c r="BQ127" s="799"/>
      <c r="BR127" s="799"/>
      <c r="BS127" s="800"/>
      <c r="BT127" s="798" t="s">
        <v>461</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462</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
      <c r="A128" s="783" t="s">
        <v>463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464</v>
      </c>
      <c r="X128" s="785"/>
      <c r="Y128" s="785"/>
      <c r="Z128" s="786"/>
      <c r="AA128" s="787">
        <v>46084</v>
      </c>
      <c r="AB128" s="788"/>
      <c r="AC128" s="788"/>
      <c r="AD128" s="788"/>
      <c r="AE128" s="789"/>
      <c r="AF128" s="790">
        <v>44516</v>
      </c>
      <c r="AG128" s="788"/>
      <c r="AH128" s="788"/>
      <c r="AI128" s="788"/>
      <c r="AJ128" s="789"/>
      <c r="AK128" s="790">
        <v>44861</v>
      </c>
      <c r="AL128" s="788"/>
      <c r="AM128" s="788"/>
      <c r="AN128" s="788"/>
      <c r="AO128" s="789"/>
      <c r="AP128" s="791"/>
      <c r="AQ128" s="792"/>
      <c r="AR128" s="792"/>
      <c r="AS128" s="792"/>
      <c r="AT128" s="793"/>
      <c r="AU128" s="226"/>
      <c r="AV128" s="226"/>
      <c r="AW128" s="226"/>
      <c r="AX128" s="794" t="s">
        <v>465</v>
      </c>
      <c r="AY128" s="795"/>
      <c r="AZ128" s="795"/>
      <c r="BA128" s="795"/>
      <c r="BB128" s="795"/>
      <c r="BC128" s="795"/>
      <c r="BD128" s="795"/>
      <c r="BE128" s="796"/>
      <c r="BF128" s="773" t="s">
        <v>122</v>
      </c>
      <c r="BG128" s="774"/>
      <c r="BH128" s="774"/>
      <c r="BI128" s="774"/>
      <c r="BJ128" s="774"/>
      <c r="BK128" s="774"/>
      <c r="BL128" s="797"/>
      <c r="BM128" s="773">
        <v>13.14</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466</v>
      </c>
      <c r="CQ128" s="717"/>
      <c r="CR128" s="717"/>
      <c r="CS128" s="717"/>
      <c r="CT128" s="717"/>
      <c r="CU128" s="717"/>
      <c r="CV128" s="717"/>
      <c r="CW128" s="717"/>
      <c r="CX128" s="717"/>
      <c r="CY128" s="717"/>
      <c r="CZ128" s="717"/>
      <c r="DA128" s="717"/>
      <c r="DB128" s="717"/>
      <c r="DC128" s="717"/>
      <c r="DD128" s="717"/>
      <c r="DE128" s="717"/>
      <c r="DF128" s="718"/>
      <c r="DG128" s="777">
        <v>383513</v>
      </c>
      <c r="DH128" s="778"/>
      <c r="DI128" s="778"/>
      <c r="DJ128" s="778"/>
      <c r="DK128" s="778"/>
      <c r="DL128" s="778">
        <v>302177</v>
      </c>
      <c r="DM128" s="778"/>
      <c r="DN128" s="778"/>
      <c r="DO128" s="778"/>
      <c r="DP128" s="778"/>
      <c r="DQ128" s="778">
        <v>240283</v>
      </c>
      <c r="DR128" s="778"/>
      <c r="DS128" s="778"/>
      <c r="DT128" s="778"/>
      <c r="DU128" s="778"/>
      <c r="DV128" s="779">
        <v>2.6</v>
      </c>
      <c r="DW128" s="779"/>
      <c r="DX128" s="779"/>
      <c r="DY128" s="779"/>
      <c r="DZ128" s="780"/>
    </row>
    <row r="129" spans="1:131" s="224"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467</v>
      </c>
      <c r="X129" s="764"/>
      <c r="Y129" s="764"/>
      <c r="Z129" s="765"/>
      <c r="AA129" s="766">
        <v>11502534</v>
      </c>
      <c r="AB129" s="767"/>
      <c r="AC129" s="767"/>
      <c r="AD129" s="767"/>
      <c r="AE129" s="768"/>
      <c r="AF129" s="769">
        <v>11238389</v>
      </c>
      <c r="AG129" s="767"/>
      <c r="AH129" s="767"/>
      <c r="AI129" s="767"/>
      <c r="AJ129" s="768"/>
      <c r="AK129" s="769">
        <v>11343232</v>
      </c>
      <c r="AL129" s="767"/>
      <c r="AM129" s="767"/>
      <c r="AN129" s="767"/>
      <c r="AO129" s="768"/>
      <c r="AP129" s="770"/>
      <c r="AQ129" s="771"/>
      <c r="AR129" s="771"/>
      <c r="AS129" s="771"/>
      <c r="AT129" s="772"/>
      <c r="AU129" s="227"/>
      <c r="AV129" s="227"/>
      <c r="AW129" s="227"/>
      <c r="AX129" s="738" t="s">
        <v>468</v>
      </c>
      <c r="AY129" s="739"/>
      <c r="AZ129" s="739"/>
      <c r="BA129" s="739"/>
      <c r="BB129" s="739"/>
      <c r="BC129" s="739"/>
      <c r="BD129" s="739"/>
      <c r="BE129" s="740"/>
      <c r="BF129" s="757" t="s">
        <v>122</v>
      </c>
      <c r="BG129" s="758"/>
      <c r="BH129" s="758"/>
      <c r="BI129" s="758"/>
      <c r="BJ129" s="758"/>
      <c r="BK129" s="758"/>
      <c r="BL129" s="759"/>
      <c r="BM129" s="757">
        <v>18.14</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61" t="s">
        <v>469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470</v>
      </c>
      <c r="X130" s="764"/>
      <c r="Y130" s="764"/>
      <c r="Z130" s="765"/>
      <c r="AA130" s="766">
        <v>1961681</v>
      </c>
      <c r="AB130" s="767"/>
      <c r="AC130" s="767"/>
      <c r="AD130" s="767"/>
      <c r="AE130" s="768"/>
      <c r="AF130" s="769">
        <v>1964353</v>
      </c>
      <c r="AG130" s="767"/>
      <c r="AH130" s="767"/>
      <c r="AI130" s="767"/>
      <c r="AJ130" s="768"/>
      <c r="AK130" s="769">
        <v>1945061</v>
      </c>
      <c r="AL130" s="767"/>
      <c r="AM130" s="767"/>
      <c r="AN130" s="767"/>
      <c r="AO130" s="768"/>
      <c r="AP130" s="770"/>
      <c r="AQ130" s="771"/>
      <c r="AR130" s="771"/>
      <c r="AS130" s="771"/>
      <c r="AT130" s="772"/>
      <c r="AU130" s="227"/>
      <c r="AV130" s="227"/>
      <c r="AW130" s="227"/>
      <c r="AX130" s="738" t="s">
        <v>471</v>
      </c>
      <c r="AY130" s="739"/>
      <c r="AZ130" s="739"/>
      <c r="BA130" s="739"/>
      <c r="BB130" s="739"/>
      <c r="BC130" s="739"/>
      <c r="BD130" s="739"/>
      <c r="BE130" s="740"/>
      <c r="BF130" s="741">
        <v>10.8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472</v>
      </c>
      <c r="X131" s="748"/>
      <c r="Y131" s="748"/>
      <c r="Z131" s="749"/>
      <c r="AA131" s="750">
        <v>9540853</v>
      </c>
      <c r="AB131" s="751"/>
      <c r="AC131" s="751"/>
      <c r="AD131" s="751"/>
      <c r="AE131" s="752"/>
      <c r="AF131" s="753">
        <v>9274036</v>
      </c>
      <c r="AG131" s="751"/>
      <c r="AH131" s="751"/>
      <c r="AI131" s="751"/>
      <c r="AJ131" s="752"/>
      <c r="AK131" s="753">
        <v>9398171</v>
      </c>
      <c r="AL131" s="751"/>
      <c r="AM131" s="751"/>
      <c r="AN131" s="751"/>
      <c r="AO131" s="752"/>
      <c r="AP131" s="754"/>
      <c r="AQ131" s="755"/>
      <c r="AR131" s="755"/>
      <c r="AS131" s="755"/>
      <c r="AT131" s="756"/>
      <c r="AU131" s="227"/>
      <c r="AV131" s="227"/>
      <c r="AW131" s="227"/>
      <c r="AX131" s="716" t="s">
        <v>473</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25" t="s">
        <v>474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475</v>
      </c>
      <c r="W132" s="729"/>
      <c r="X132" s="729"/>
      <c r="Y132" s="729"/>
      <c r="Z132" s="730"/>
      <c r="AA132" s="731">
        <v>11.125755740000001</v>
      </c>
      <c r="AB132" s="732"/>
      <c r="AC132" s="732"/>
      <c r="AD132" s="732"/>
      <c r="AE132" s="733"/>
      <c r="AF132" s="734">
        <v>10.650379190000001</v>
      </c>
      <c r="AG132" s="732"/>
      <c r="AH132" s="732"/>
      <c r="AI132" s="732"/>
      <c r="AJ132" s="733"/>
      <c r="AK132" s="734">
        <v>10.889288990000001</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476</v>
      </c>
      <c r="W133" s="708"/>
      <c r="X133" s="708"/>
      <c r="Y133" s="708"/>
      <c r="Z133" s="709"/>
      <c r="AA133" s="710">
        <v>10.1</v>
      </c>
      <c r="AB133" s="711"/>
      <c r="AC133" s="711"/>
      <c r="AD133" s="711"/>
      <c r="AE133" s="712"/>
      <c r="AF133" s="710">
        <v>10.1</v>
      </c>
      <c r="AG133" s="711"/>
      <c r="AH133" s="711"/>
      <c r="AI133" s="711"/>
      <c r="AJ133" s="712"/>
      <c r="AK133" s="710">
        <v>10.8</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U4H6ee+1El5Cmrpp8C7xQx39CbEBg493zWIktN+ZS489pcixMlMpEQ91dAd0eI5hm4COWyvbwO/9Pbke8lq/iQ==" saltValue="UUMuWSpLn0rFninLXboxt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477</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JmCjKy60gJ/sh6MyiQWq6AbtyWgSHY8+9aZXDst0z6MG8I7iHpYcMkPTXj+LnUycm3EozZ6yJTOB2JIx78y3Sw==" saltValue="oYFfuBA+Ad1xRLPvnk28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9yCS4dywJ5XIGl1dt4UzhbZJIAJNzNHWDMzeu/WN3zUz5rSjc4TanwtSeJHVLbpCADCH/rhxLb7e+udxSvkDA==" saltValue="qKnzPmZ8RIqR0HEa2Utf0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479</v>
      </c>
      <c r="AL6" s="260"/>
      <c r="AM6" s="260"/>
      <c r="AN6" s="260"/>
    </row>
    <row r="7" spans="1:46" ht="13.5" customHeight="1" x14ac:dyDescent="0.15">
      <c r="A7" s="259"/>
      <c r="AK7" s="262"/>
      <c r="AL7" s="263"/>
      <c r="AM7" s="263"/>
      <c r="AN7" s="264"/>
      <c r="AO7" s="1105" t="s">
        <v>480</v>
      </c>
      <c r="AP7" s="265"/>
      <c r="AQ7" s="266" t="s">
        <v>481</v>
      </c>
      <c r="AR7" s="267"/>
    </row>
    <row r="8" spans="1:46" x14ac:dyDescent="0.15">
      <c r="A8" s="259"/>
      <c r="AK8" s="268"/>
      <c r="AL8" s="269"/>
      <c r="AM8" s="269"/>
      <c r="AN8" s="270"/>
      <c r="AO8" s="1106"/>
      <c r="AP8" s="271" t="s">
        <v>482</v>
      </c>
      <c r="AQ8" s="272" t="s">
        <v>483</v>
      </c>
      <c r="AR8" s="273" t="s">
        <v>484</v>
      </c>
    </row>
    <row r="9" spans="1:46" x14ac:dyDescent="0.15">
      <c r="A9" s="259"/>
      <c r="AK9" s="1117" t="s">
        <v>485</v>
      </c>
      <c r="AL9" s="1118"/>
      <c r="AM9" s="1118"/>
      <c r="AN9" s="1119"/>
      <c r="AO9" s="274">
        <v>2822358</v>
      </c>
      <c r="AP9" s="274">
        <v>96679</v>
      </c>
      <c r="AQ9" s="275">
        <v>107616</v>
      </c>
      <c r="AR9" s="276">
        <v>-10.199999999999999</v>
      </c>
    </row>
    <row r="10" spans="1:46" ht="13.5" customHeight="1" x14ac:dyDescent="0.15">
      <c r="A10" s="259"/>
      <c r="AK10" s="1117" t="s">
        <v>486</v>
      </c>
      <c r="AL10" s="1118"/>
      <c r="AM10" s="1118"/>
      <c r="AN10" s="1119"/>
      <c r="AO10" s="277">
        <v>479808</v>
      </c>
      <c r="AP10" s="277">
        <v>16436</v>
      </c>
      <c r="AQ10" s="278">
        <v>10095</v>
      </c>
      <c r="AR10" s="279">
        <v>62.8</v>
      </c>
    </row>
    <row r="11" spans="1:46" ht="13.5" customHeight="1" x14ac:dyDescent="0.15">
      <c r="A11" s="259"/>
      <c r="AK11" s="1117" t="s">
        <v>487</v>
      </c>
      <c r="AL11" s="1118"/>
      <c r="AM11" s="1118"/>
      <c r="AN11" s="1119"/>
      <c r="AO11" s="277" t="s">
        <v>488</v>
      </c>
      <c r="AP11" s="277" t="s">
        <v>488</v>
      </c>
      <c r="AQ11" s="278">
        <v>1704</v>
      </c>
      <c r="AR11" s="279" t="s">
        <v>488</v>
      </c>
    </row>
    <row r="12" spans="1:46" ht="13.5" customHeight="1" x14ac:dyDescent="0.15">
      <c r="A12" s="259"/>
      <c r="AK12" s="1117" t="s">
        <v>489</v>
      </c>
      <c r="AL12" s="1118"/>
      <c r="AM12" s="1118"/>
      <c r="AN12" s="1119"/>
      <c r="AO12" s="277" t="s">
        <v>488</v>
      </c>
      <c r="AP12" s="277" t="s">
        <v>488</v>
      </c>
      <c r="AQ12" s="278">
        <v>7</v>
      </c>
      <c r="AR12" s="279" t="s">
        <v>488</v>
      </c>
    </row>
    <row r="13" spans="1:46" ht="13.5" customHeight="1" x14ac:dyDescent="0.15">
      <c r="A13" s="259"/>
      <c r="AK13" s="1117" t="s">
        <v>490</v>
      </c>
      <c r="AL13" s="1118"/>
      <c r="AM13" s="1118"/>
      <c r="AN13" s="1119"/>
      <c r="AO13" s="277">
        <v>89987</v>
      </c>
      <c r="AP13" s="277">
        <v>3082</v>
      </c>
      <c r="AQ13" s="278">
        <v>4110</v>
      </c>
      <c r="AR13" s="279">
        <v>-25</v>
      </c>
    </row>
    <row r="14" spans="1:46" ht="13.5" customHeight="1" x14ac:dyDescent="0.15">
      <c r="A14" s="259"/>
      <c r="AK14" s="1117" t="s">
        <v>491</v>
      </c>
      <c r="AL14" s="1118"/>
      <c r="AM14" s="1118"/>
      <c r="AN14" s="1119"/>
      <c r="AO14" s="277">
        <v>176494</v>
      </c>
      <c r="AP14" s="277">
        <v>6046</v>
      </c>
      <c r="AQ14" s="278">
        <v>2451</v>
      </c>
      <c r="AR14" s="279">
        <v>146.69999999999999</v>
      </c>
    </row>
    <row r="15" spans="1:46" ht="13.5" customHeight="1" x14ac:dyDescent="0.15">
      <c r="A15" s="259"/>
      <c r="AK15" s="1120" t="s">
        <v>492</v>
      </c>
      <c r="AL15" s="1121"/>
      <c r="AM15" s="1121"/>
      <c r="AN15" s="1122"/>
      <c r="AO15" s="277">
        <v>-62271</v>
      </c>
      <c r="AP15" s="277">
        <v>-2133</v>
      </c>
      <c r="AQ15" s="278">
        <v>-6399</v>
      </c>
      <c r="AR15" s="279">
        <v>-66.7</v>
      </c>
    </row>
    <row r="16" spans="1:46" x14ac:dyDescent="0.15">
      <c r="A16" s="259"/>
      <c r="AK16" s="1120" t="s">
        <v>177</v>
      </c>
      <c r="AL16" s="1121"/>
      <c r="AM16" s="1121"/>
      <c r="AN16" s="1122"/>
      <c r="AO16" s="277">
        <v>3506376</v>
      </c>
      <c r="AP16" s="277">
        <v>120110</v>
      </c>
      <c r="AQ16" s="278">
        <v>119584</v>
      </c>
      <c r="AR16" s="279">
        <v>0.4</v>
      </c>
    </row>
    <row r="17" spans="1:46" x14ac:dyDescent="0.15">
      <c r="A17" s="259"/>
    </row>
    <row r="18" spans="1:46" x14ac:dyDescent="0.15">
      <c r="A18" s="259"/>
      <c r="AQ18" s="280"/>
      <c r="AR18" s="280"/>
    </row>
    <row r="19" spans="1:46" x14ac:dyDescent="0.15">
      <c r="A19" s="259"/>
      <c r="AK19" s="255" t="s">
        <v>493</v>
      </c>
    </row>
    <row r="20" spans="1:46" x14ac:dyDescent="0.15">
      <c r="A20" s="259"/>
      <c r="AK20" s="281"/>
      <c r="AL20" s="282"/>
      <c r="AM20" s="282"/>
      <c r="AN20" s="283"/>
      <c r="AO20" s="284" t="s">
        <v>494</v>
      </c>
      <c r="AP20" s="285" t="s">
        <v>495</v>
      </c>
      <c r="AQ20" s="286" t="s">
        <v>496</v>
      </c>
      <c r="AR20" s="287"/>
    </row>
    <row r="21" spans="1:46" s="260" customFormat="1" x14ac:dyDescent="0.15">
      <c r="A21" s="288"/>
      <c r="AK21" s="1123" t="s">
        <v>497</v>
      </c>
      <c r="AL21" s="1124"/>
      <c r="AM21" s="1124"/>
      <c r="AN21" s="1125"/>
      <c r="AO21" s="289">
        <v>9.73</v>
      </c>
      <c r="AP21" s="290">
        <v>10.86</v>
      </c>
      <c r="AQ21" s="291">
        <v>-1.1299999999999999</v>
      </c>
      <c r="AS21" s="292"/>
      <c r="AT21" s="288"/>
    </row>
    <row r="22" spans="1:46" s="260" customFormat="1" x14ac:dyDescent="0.15">
      <c r="A22" s="288"/>
      <c r="AK22" s="1123" t="s">
        <v>498</v>
      </c>
      <c r="AL22" s="1124"/>
      <c r="AM22" s="1124"/>
      <c r="AN22" s="1125"/>
      <c r="AO22" s="293">
        <v>97.2</v>
      </c>
      <c r="AP22" s="294">
        <v>97.3</v>
      </c>
      <c r="AQ22" s="295">
        <v>-0.1</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300"/>
      <c r="AS27" s="255"/>
      <c r="AT27" s="255"/>
    </row>
    <row r="28" spans="1:46" ht="17.25" x14ac:dyDescent="0.15">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501</v>
      </c>
      <c r="AL29" s="260"/>
      <c r="AM29" s="260"/>
      <c r="AN29" s="260"/>
      <c r="AS29" s="302"/>
    </row>
    <row r="30" spans="1:46" ht="13.5" customHeight="1" x14ac:dyDescent="0.15">
      <c r="A30" s="259"/>
      <c r="AK30" s="262"/>
      <c r="AL30" s="263"/>
      <c r="AM30" s="263"/>
      <c r="AN30" s="264"/>
      <c r="AO30" s="1105" t="s">
        <v>480</v>
      </c>
      <c r="AP30" s="265"/>
      <c r="AQ30" s="266" t="s">
        <v>481</v>
      </c>
      <c r="AR30" s="267"/>
    </row>
    <row r="31" spans="1:46" x14ac:dyDescent="0.15">
      <c r="A31" s="259"/>
      <c r="AK31" s="268"/>
      <c r="AL31" s="269"/>
      <c r="AM31" s="269"/>
      <c r="AN31" s="270"/>
      <c r="AO31" s="1106"/>
      <c r="AP31" s="271" t="s">
        <v>482</v>
      </c>
      <c r="AQ31" s="272" t="s">
        <v>483</v>
      </c>
      <c r="AR31" s="273" t="s">
        <v>484</v>
      </c>
    </row>
    <row r="32" spans="1:46" ht="27" customHeight="1" x14ac:dyDescent="0.15">
      <c r="A32" s="259"/>
      <c r="AK32" s="1107" t="s">
        <v>502</v>
      </c>
      <c r="AL32" s="1108"/>
      <c r="AM32" s="1108"/>
      <c r="AN32" s="1109"/>
      <c r="AO32" s="303">
        <v>2670648</v>
      </c>
      <c r="AP32" s="303">
        <v>91482</v>
      </c>
      <c r="AQ32" s="304">
        <v>75090</v>
      </c>
      <c r="AR32" s="305">
        <v>21.8</v>
      </c>
    </row>
    <row r="33" spans="1:46" ht="13.5" customHeight="1" x14ac:dyDescent="0.15">
      <c r="A33" s="259"/>
      <c r="AK33" s="1107" t="s">
        <v>503</v>
      </c>
      <c r="AL33" s="1108"/>
      <c r="AM33" s="1108"/>
      <c r="AN33" s="1109"/>
      <c r="AO33" s="303" t="s">
        <v>488</v>
      </c>
      <c r="AP33" s="303" t="s">
        <v>488</v>
      </c>
      <c r="AQ33" s="304" t="s">
        <v>488</v>
      </c>
      <c r="AR33" s="305" t="s">
        <v>488</v>
      </c>
    </row>
    <row r="34" spans="1:46" ht="27" customHeight="1" x14ac:dyDescent="0.15">
      <c r="A34" s="259"/>
      <c r="AK34" s="1107" t="s">
        <v>504</v>
      </c>
      <c r="AL34" s="1108"/>
      <c r="AM34" s="1108"/>
      <c r="AN34" s="1109"/>
      <c r="AO34" s="303" t="s">
        <v>488</v>
      </c>
      <c r="AP34" s="303" t="s">
        <v>488</v>
      </c>
      <c r="AQ34" s="304">
        <v>1</v>
      </c>
      <c r="AR34" s="305" t="s">
        <v>488</v>
      </c>
    </row>
    <row r="35" spans="1:46" ht="27" customHeight="1" x14ac:dyDescent="0.15">
      <c r="A35" s="259"/>
      <c r="AK35" s="1107" t="s">
        <v>505</v>
      </c>
      <c r="AL35" s="1108"/>
      <c r="AM35" s="1108"/>
      <c r="AN35" s="1109"/>
      <c r="AO35" s="303">
        <v>146071</v>
      </c>
      <c r="AP35" s="303">
        <v>5004</v>
      </c>
      <c r="AQ35" s="304">
        <v>17211</v>
      </c>
      <c r="AR35" s="305">
        <v>-70.900000000000006</v>
      </c>
    </row>
    <row r="36" spans="1:46" ht="27" customHeight="1" x14ac:dyDescent="0.15">
      <c r="A36" s="259"/>
      <c r="AK36" s="1107" t="s">
        <v>506</v>
      </c>
      <c r="AL36" s="1108"/>
      <c r="AM36" s="1108"/>
      <c r="AN36" s="1109"/>
      <c r="AO36" s="303">
        <v>23059</v>
      </c>
      <c r="AP36" s="303">
        <v>790</v>
      </c>
      <c r="AQ36" s="304">
        <v>2478</v>
      </c>
      <c r="AR36" s="305">
        <v>-68.099999999999994</v>
      </c>
    </row>
    <row r="37" spans="1:46" ht="13.5" customHeight="1" x14ac:dyDescent="0.15">
      <c r="A37" s="259"/>
      <c r="AK37" s="1107" t="s">
        <v>507</v>
      </c>
      <c r="AL37" s="1108"/>
      <c r="AM37" s="1108"/>
      <c r="AN37" s="1109"/>
      <c r="AO37" s="303">
        <v>173473</v>
      </c>
      <c r="AP37" s="303">
        <v>5942</v>
      </c>
      <c r="AQ37" s="304">
        <v>654</v>
      </c>
      <c r="AR37" s="305">
        <v>808.6</v>
      </c>
    </row>
    <row r="38" spans="1:46" ht="27" customHeight="1" x14ac:dyDescent="0.15">
      <c r="A38" s="259"/>
      <c r="AK38" s="1110" t="s">
        <v>508</v>
      </c>
      <c r="AL38" s="1111"/>
      <c r="AM38" s="1111"/>
      <c r="AN38" s="1112"/>
      <c r="AO38" s="306">
        <v>65</v>
      </c>
      <c r="AP38" s="306">
        <v>2</v>
      </c>
      <c r="AQ38" s="307">
        <v>4</v>
      </c>
      <c r="AR38" s="295">
        <v>-50</v>
      </c>
      <c r="AS38" s="302"/>
    </row>
    <row r="39" spans="1:46" x14ac:dyDescent="0.15">
      <c r="A39" s="259"/>
      <c r="AK39" s="1110" t="s">
        <v>509</v>
      </c>
      <c r="AL39" s="1111"/>
      <c r="AM39" s="1111"/>
      <c r="AN39" s="1112"/>
      <c r="AO39" s="303">
        <v>-44861</v>
      </c>
      <c r="AP39" s="303">
        <v>-1537</v>
      </c>
      <c r="AQ39" s="304">
        <v>-3502</v>
      </c>
      <c r="AR39" s="305">
        <v>-56.1</v>
      </c>
      <c r="AS39" s="302"/>
    </row>
    <row r="40" spans="1:46" ht="27" customHeight="1" x14ac:dyDescent="0.15">
      <c r="A40" s="259"/>
      <c r="AK40" s="1107" t="s">
        <v>510</v>
      </c>
      <c r="AL40" s="1108"/>
      <c r="AM40" s="1108"/>
      <c r="AN40" s="1109"/>
      <c r="AO40" s="303">
        <v>-1945061</v>
      </c>
      <c r="AP40" s="303">
        <v>-66628</v>
      </c>
      <c r="AQ40" s="304">
        <v>-63750</v>
      </c>
      <c r="AR40" s="305">
        <v>4.5</v>
      </c>
      <c r="AS40" s="302"/>
    </row>
    <row r="41" spans="1:46" x14ac:dyDescent="0.15">
      <c r="A41" s="259"/>
      <c r="AK41" s="1113" t="s">
        <v>287</v>
      </c>
      <c r="AL41" s="1114"/>
      <c r="AM41" s="1114"/>
      <c r="AN41" s="1115"/>
      <c r="AO41" s="303">
        <v>1023394</v>
      </c>
      <c r="AP41" s="303">
        <v>35056</v>
      </c>
      <c r="AQ41" s="304">
        <v>28185</v>
      </c>
      <c r="AR41" s="305">
        <v>24.4</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511</v>
      </c>
    </row>
    <row r="48" spans="1:46" x14ac:dyDescent="0.15">
      <c r="A48" s="259"/>
      <c r="AK48" s="313" t="s">
        <v>512</v>
      </c>
      <c r="AL48" s="313"/>
      <c r="AM48" s="313"/>
      <c r="AN48" s="313"/>
      <c r="AO48" s="313"/>
      <c r="AP48" s="313"/>
      <c r="AQ48" s="314"/>
      <c r="AR48" s="313"/>
    </row>
    <row r="49" spans="1:44" ht="13.5" customHeight="1" x14ac:dyDescent="0.15">
      <c r="A49" s="259"/>
      <c r="AK49" s="315"/>
      <c r="AL49" s="316"/>
      <c r="AM49" s="1100" t="s">
        <v>480</v>
      </c>
      <c r="AN49" s="1102" t="s">
        <v>513</v>
      </c>
      <c r="AO49" s="1103"/>
      <c r="AP49" s="1103"/>
      <c r="AQ49" s="1103"/>
      <c r="AR49" s="1104"/>
    </row>
    <row r="50" spans="1:44" x14ac:dyDescent="0.15">
      <c r="A50" s="259"/>
      <c r="AK50" s="317"/>
      <c r="AL50" s="318"/>
      <c r="AM50" s="1101"/>
      <c r="AN50" s="319" t="s">
        <v>514</v>
      </c>
      <c r="AO50" s="320" t="s">
        <v>515</v>
      </c>
      <c r="AP50" s="321" t="s">
        <v>516</v>
      </c>
      <c r="AQ50" s="322" t="s">
        <v>517</v>
      </c>
      <c r="AR50" s="323" t="s">
        <v>518</v>
      </c>
    </row>
    <row r="51" spans="1:44" x14ac:dyDescent="0.15">
      <c r="A51" s="259"/>
      <c r="AK51" s="315" t="s">
        <v>519</v>
      </c>
      <c r="AL51" s="316"/>
      <c r="AM51" s="324">
        <v>3478720</v>
      </c>
      <c r="AN51" s="325">
        <v>111928</v>
      </c>
      <c r="AO51" s="326">
        <v>-18</v>
      </c>
      <c r="AP51" s="327">
        <v>94081</v>
      </c>
      <c r="AQ51" s="328">
        <v>10.5</v>
      </c>
      <c r="AR51" s="329">
        <v>-28.5</v>
      </c>
    </row>
    <row r="52" spans="1:44" x14ac:dyDescent="0.15">
      <c r="A52" s="259"/>
      <c r="AK52" s="330"/>
      <c r="AL52" s="331" t="s">
        <v>520</v>
      </c>
      <c r="AM52" s="332">
        <v>921094</v>
      </c>
      <c r="AN52" s="333">
        <v>29636</v>
      </c>
      <c r="AO52" s="334">
        <v>-18.899999999999999</v>
      </c>
      <c r="AP52" s="335">
        <v>48949</v>
      </c>
      <c r="AQ52" s="336">
        <v>11.5</v>
      </c>
      <c r="AR52" s="337">
        <v>-30.4</v>
      </c>
    </row>
    <row r="53" spans="1:44" x14ac:dyDescent="0.15">
      <c r="A53" s="259"/>
      <c r="AK53" s="315" t="s">
        <v>521</v>
      </c>
      <c r="AL53" s="316"/>
      <c r="AM53" s="324">
        <v>3669270</v>
      </c>
      <c r="AN53" s="325">
        <v>119731</v>
      </c>
      <c r="AO53" s="326">
        <v>7</v>
      </c>
      <c r="AP53" s="327">
        <v>92632</v>
      </c>
      <c r="AQ53" s="328">
        <v>-1.5</v>
      </c>
      <c r="AR53" s="329">
        <v>8.5</v>
      </c>
    </row>
    <row r="54" spans="1:44" x14ac:dyDescent="0.15">
      <c r="A54" s="259"/>
      <c r="AK54" s="330"/>
      <c r="AL54" s="331" t="s">
        <v>520</v>
      </c>
      <c r="AM54" s="332">
        <v>1420768</v>
      </c>
      <c r="AN54" s="333">
        <v>46361</v>
      </c>
      <c r="AO54" s="334">
        <v>56.4</v>
      </c>
      <c r="AP54" s="335">
        <v>47978</v>
      </c>
      <c r="AQ54" s="336">
        <v>-2</v>
      </c>
      <c r="AR54" s="337">
        <v>58.4</v>
      </c>
    </row>
    <row r="55" spans="1:44" x14ac:dyDescent="0.15">
      <c r="A55" s="259"/>
      <c r="AK55" s="315" t="s">
        <v>522</v>
      </c>
      <c r="AL55" s="316"/>
      <c r="AM55" s="324">
        <v>4450140</v>
      </c>
      <c r="AN55" s="325">
        <v>147458</v>
      </c>
      <c r="AO55" s="326">
        <v>23.2</v>
      </c>
      <c r="AP55" s="327">
        <v>96469</v>
      </c>
      <c r="AQ55" s="328">
        <v>4.0999999999999996</v>
      </c>
      <c r="AR55" s="329">
        <v>19.100000000000001</v>
      </c>
    </row>
    <row r="56" spans="1:44" x14ac:dyDescent="0.15">
      <c r="A56" s="259"/>
      <c r="AK56" s="330"/>
      <c r="AL56" s="331" t="s">
        <v>520</v>
      </c>
      <c r="AM56" s="332">
        <v>1131533</v>
      </c>
      <c r="AN56" s="333">
        <v>37494</v>
      </c>
      <c r="AO56" s="334">
        <v>-19.100000000000001</v>
      </c>
      <c r="AP56" s="335">
        <v>49775</v>
      </c>
      <c r="AQ56" s="336">
        <v>3.7</v>
      </c>
      <c r="AR56" s="337">
        <v>-22.8</v>
      </c>
    </row>
    <row r="57" spans="1:44" x14ac:dyDescent="0.15">
      <c r="A57" s="259"/>
      <c r="AK57" s="315" t="s">
        <v>523</v>
      </c>
      <c r="AL57" s="316"/>
      <c r="AM57" s="324">
        <v>3388939</v>
      </c>
      <c r="AN57" s="325">
        <v>113692</v>
      </c>
      <c r="AO57" s="326">
        <v>-22.9</v>
      </c>
      <c r="AP57" s="327">
        <v>85743</v>
      </c>
      <c r="AQ57" s="328">
        <v>-11.1</v>
      </c>
      <c r="AR57" s="329">
        <v>-11.8</v>
      </c>
    </row>
    <row r="58" spans="1:44" x14ac:dyDescent="0.15">
      <c r="A58" s="259"/>
      <c r="AK58" s="330"/>
      <c r="AL58" s="331" t="s">
        <v>520</v>
      </c>
      <c r="AM58" s="332">
        <v>1083958</v>
      </c>
      <c r="AN58" s="333">
        <v>36365</v>
      </c>
      <c r="AO58" s="334">
        <v>-3</v>
      </c>
      <c r="AP58" s="335">
        <v>45231</v>
      </c>
      <c r="AQ58" s="336">
        <v>-9.1</v>
      </c>
      <c r="AR58" s="337">
        <v>6.1</v>
      </c>
    </row>
    <row r="59" spans="1:44" x14ac:dyDescent="0.15">
      <c r="A59" s="259"/>
      <c r="AK59" s="315" t="s">
        <v>524</v>
      </c>
      <c r="AL59" s="316"/>
      <c r="AM59" s="324">
        <v>4145671</v>
      </c>
      <c r="AN59" s="325">
        <v>142009</v>
      </c>
      <c r="AO59" s="326">
        <v>24.9</v>
      </c>
      <c r="AP59" s="327">
        <v>92509</v>
      </c>
      <c r="AQ59" s="328">
        <v>7.9</v>
      </c>
      <c r="AR59" s="329">
        <v>17</v>
      </c>
    </row>
    <row r="60" spans="1:44" x14ac:dyDescent="0.15">
      <c r="A60" s="259"/>
      <c r="AK60" s="330"/>
      <c r="AL60" s="331" t="s">
        <v>520</v>
      </c>
      <c r="AM60" s="332">
        <v>1722173</v>
      </c>
      <c r="AN60" s="333">
        <v>58993</v>
      </c>
      <c r="AO60" s="334">
        <v>62.2</v>
      </c>
      <c r="AP60" s="335">
        <v>52274</v>
      </c>
      <c r="AQ60" s="336">
        <v>15.6</v>
      </c>
      <c r="AR60" s="337">
        <v>46.6</v>
      </c>
    </row>
    <row r="61" spans="1:44" x14ac:dyDescent="0.15">
      <c r="A61" s="259"/>
      <c r="AK61" s="315" t="s">
        <v>525</v>
      </c>
      <c r="AL61" s="338"/>
      <c r="AM61" s="324">
        <v>3826548</v>
      </c>
      <c r="AN61" s="325">
        <v>126964</v>
      </c>
      <c r="AO61" s="326">
        <v>2.8</v>
      </c>
      <c r="AP61" s="327">
        <v>92287</v>
      </c>
      <c r="AQ61" s="339">
        <v>2</v>
      </c>
      <c r="AR61" s="329">
        <v>0.8</v>
      </c>
    </row>
    <row r="62" spans="1:44" x14ac:dyDescent="0.15">
      <c r="A62" s="259"/>
      <c r="AK62" s="330"/>
      <c r="AL62" s="331" t="s">
        <v>520</v>
      </c>
      <c r="AM62" s="332">
        <v>1255905</v>
      </c>
      <c r="AN62" s="333">
        <v>41770</v>
      </c>
      <c r="AO62" s="334">
        <v>15.5</v>
      </c>
      <c r="AP62" s="335">
        <v>48841</v>
      </c>
      <c r="AQ62" s="336">
        <v>3.9</v>
      </c>
      <c r="AR62" s="337">
        <v>11.6</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sheetData>
  <sheetProtection algorithmName="SHA-512" hashValue="lNF9kKBfeN9HgsgvYp/9DuoafrdPIMoAslDAkzUQxTCq/Ni8uY8qpo2Y10KPNF094sUTVsmRuAuuqI3H1PNbew==" saltValue="uP2Gqjw82ExX/d3h4GTT3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477</v>
      </c>
    </row>
    <row r="121" spans="125:125" ht="13.5" hidden="1" customHeight="1" x14ac:dyDescent="0.15">
      <c r="DU121" s="253"/>
    </row>
  </sheetData>
  <sheetProtection algorithmName="SHA-512" hashValue="EbWNrSqpmwQV264MtIFNsCgR8eEv+sRMSYWD6R8EU7aThUI1oTU7G5UVEzVUoI/IVTM1mwANlGTl3BCokhAxyg==" saltValue="i/hlXGmqowI7xi1o+fRp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477</v>
      </c>
    </row>
  </sheetData>
  <sheetProtection algorithmName="SHA-512" hashValue="sAC5RXJn/20ZIL648try0LC6t7ssoIFHmrgxTOo0wERdj4Ag+rLWJT4WVP8dm7yr5ccHmRHlP76H/WgO+lJc4g==" saltValue="yt94yyOG7GvecWV601L2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6" t="s">
        <v>3</v>
      </c>
      <c r="D47" s="1126"/>
      <c r="E47" s="1127"/>
      <c r="F47" s="11">
        <v>23.17</v>
      </c>
      <c r="G47" s="12">
        <v>22.65</v>
      </c>
      <c r="H47" s="12">
        <v>24.7</v>
      </c>
      <c r="I47" s="12">
        <v>25.31</v>
      </c>
      <c r="J47" s="13">
        <v>25.13</v>
      </c>
    </row>
    <row r="48" spans="2:10" ht="57.75" customHeight="1" x14ac:dyDescent="0.15">
      <c r="B48" s="14"/>
      <c r="C48" s="1128" t="s">
        <v>4</v>
      </c>
      <c r="D48" s="1128"/>
      <c r="E48" s="1129"/>
      <c r="F48" s="15">
        <v>2.67</v>
      </c>
      <c r="G48" s="16">
        <v>3.83</v>
      </c>
      <c r="H48" s="16">
        <v>5.83</v>
      </c>
      <c r="I48" s="16">
        <v>7.92</v>
      </c>
      <c r="J48" s="17">
        <v>6.86</v>
      </c>
    </row>
    <row r="49" spans="2:10" ht="57.75" customHeight="1" thickBot="1" x14ac:dyDescent="0.2">
      <c r="B49" s="18"/>
      <c r="C49" s="1130" t="s">
        <v>5</v>
      </c>
      <c r="D49" s="1130"/>
      <c r="E49" s="1131"/>
      <c r="F49" s="19" t="s">
        <v>532</v>
      </c>
      <c r="G49" s="20">
        <v>1.25</v>
      </c>
      <c r="H49" s="20">
        <v>4.72</v>
      </c>
      <c r="I49" s="20">
        <v>1.99</v>
      </c>
      <c r="J49" s="21" t="s">
        <v>533</v>
      </c>
    </row>
    <row r="50" spans="2:10" x14ac:dyDescent="0.15"/>
  </sheetData>
  <sheetProtection algorithmName="SHA-512" hashValue="Vdj8A6MnfQq8AU9cT9rnXEe4kxcA3qSKFd44DJnekveb8GDnSVcYPaFg2KoiBmokibZmbN0p2d/vDkbi+f/CRg==" saltValue="o1/8eP1Tk4gtcII7eCP+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松元 友美</cp:lastModifiedBy>
  <cp:lastPrinted>2025-03-19T03:02:34Z</cp:lastPrinted>
  <dcterms:created xsi:type="dcterms:W3CDTF">2025-02-19T05:35:50Z</dcterms:created>
  <dcterms:modified xsi:type="dcterms:W3CDTF">2025-03-26T02:06:48Z</dcterms:modified>
  <cp:category/>
</cp:coreProperties>
</file>