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７\○国調査（基金増減，財政状況資料集）\260227　令和６年度財政状況資料集の作成・公表について（依頼）\03　市町村回答\15 志布志市●(西川)\03_志布志市回答\"/>
    </mc:Choice>
  </mc:AlternateContent>
  <xr:revisionPtr revIDLastSave="0" documentId="13_ncr:1_{15DB31DA-ABF7-48AA-97F2-33FD6AF6DC54}"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C36" i="10"/>
  <c r="C35" i="10"/>
  <c r="BW34" i="10"/>
  <c r="U34" i="10"/>
  <c r="C34" i="10"/>
  <c r="BW35" i="10" l="1"/>
  <c r="BW36" i="10" s="1"/>
  <c r="BW37" i="10" s="1"/>
  <c r="BW38" i="10" s="1"/>
  <c r="BW39" i="10" s="1"/>
  <c r="BW40" i="10" s="1"/>
  <c r="BW41" i="10" s="1"/>
  <c r="U35" i="10"/>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AM34" i="10"/>
  <c r="AM35" i="10" s="1"/>
  <c r="BE34" i="10" l="1"/>
  <c r="BE35" i="10" s="1"/>
</calcChain>
</file>

<file path=xl/sharedStrings.xml><?xml version="1.0" encoding="utf-8"?>
<sst xmlns="http://schemas.openxmlformats.org/spreadsheetml/2006/main" count="1082" uniqueCount="566">
  <si>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</si>
  <si>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</si>
  <si>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</si>
  <si>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</si>
  <si>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</si>
  <si>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</si>
  <si>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</si>
  <si>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</si>
  <si>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</si>
  <si>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</si>
  <si>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</si>
  <si>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</si>
  <si>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</si>
  <si>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</si>
  <si>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</si>
  <si>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</si>
  <si>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</si>
  <si>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</si>
  <si>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</si>
  <si>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</si>
  <si>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</si>
  <si>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</si>
  <si>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</si>
  <si>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</si>
  <si>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</si>
  <si>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</si>
  <si>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</si>
  <si>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</si>
  <si>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</si>
  <si>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</si>
  <si>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</si>
  <si>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</si>
  <si>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</si>
  <si>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</si>
  <si>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</si>
  <si>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</si>
  <si>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</si>
  <si>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</si>
  <si>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</si>
  <si>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</si>
  <si>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</si>
  <si>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</si>
  <si>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</si>
  <si>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</si>
  <si>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</si>
  <si>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</si>
  <si>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</si>
  <si>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</si>
  <si>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</si>
  <si>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</si>
  <si>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</si>
  <si>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</si>
  <si>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</si>
  <si>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</si>
  <si>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</si>
  <si>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</si>
  <si>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</si>
  <si>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</si>
  <si>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</si>
  <si>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</si>
  <si>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</si>
  <si>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</si>
  <si>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</si>
  <si>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</si>
  <si>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</si>
  <si>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</si>
  <si>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</si>
  <si>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</si>
  <si>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</si>
  <si>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</si>
  <si>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</si>
  <si>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</si>
  <si>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</si>
  <si>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</si>
  <si>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</si>
  <si>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</si>
  <si>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</si>
  <si>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</si>
  <si>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</si>
  <si>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</si>
  <si>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</si>
  <si>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</si>
  <si>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</si>
  <si>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</si>
  <si>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</si>
  <si>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</si>
  <si>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</si>
  <si>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</si>
  <si>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</si>
  <si>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</si>
  <si>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</si>
  <si>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</si>
  <si>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</si>
  <si>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</si>
  <si>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志布志市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</si>
  <si>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</si>
  <si>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</si>
  <si>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</si>
  <si>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</si>
  <si>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</si>
  <si>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</si>
  <si>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</si>
  <si>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</si>
  <si>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</si>
  <si>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</si>
  <si>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</si>
  <si>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</si>
  <si>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</si>
  <si>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</si>
  <si>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</si>
  <si>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</si>
  <si>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</si>
  <si>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</si>
  <si>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</si>
  <si>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</si>
  <si>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</si>
  <si>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</si>
  <si>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</si>
  <si>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</si>
  <si>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</si>
  <si>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</si>
  <si>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</si>
  <si>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</si>
  <si>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</si>
  <si>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</si>
  <si>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</si>
  <si>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</si>
  <si>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</si>
  <si>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</si>
  <si>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</si>
  <si>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</si>
  <si>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</si>
  <si>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</si>
  <si>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</si>
  <si>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</si>
  <si>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</si>
  <si>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</si>
  <si>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</si>
  <si>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</si>
  <si>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</si>
  <si>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</si>
  <si>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</si>
  <si>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</si>
  <si>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</si>
  <si>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</si>
  <si>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</si>
  <si>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</si>
  <si>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</si>
  <si>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</si>
  <si>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</si>
  <si>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</si>
  <si>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</si>
  <si>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</si>
  <si>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</si>
  <si>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</si>
  <si>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</si>
  <si>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</si>
  <si>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</si>
  <si>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</si>
  <si>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</si>
  <si>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</si>
  <si>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</si>
  <si>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</si>
  <si>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</si>
  <si>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</si>
  <si>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</si>
  <si>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</si>
  <si>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</si>
  <si>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</si>
  <si>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</si>
  <si>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</si>
  <si>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</si>
  <si>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</si>
  <si>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</si>
  <si>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</si>
  <si>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</si>
  <si>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</si>
  <si>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</si>
  <si>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</si>
  <si>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</si>
  <si>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</si>
  <si>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</si>
  <si>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</si>
  <si>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</si>
  <si>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</si>
  <si>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</si>
  <si>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</si>
  <si>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</si>
  <si>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</si>
  <si>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</si>
  <si>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</si>
  <si>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</si>
  <si>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</si>
  <si>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</si>
  <si>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</si>
  <si>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</si>
  <si>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</si>
  <si>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</si>
  <si>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</si>
  <si>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</si>
  <si>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</si>
  <si>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</si>
  <si>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</si>
  <si>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鹿児島県志布志市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</si>
  <si>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</si>
  <si>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</si>
  <si>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</si>
  <si>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</si>
  <si>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</si>
  <si>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</si>
  <si>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</si>
  <si>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</si>
  <si>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</si>
  <si>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</si>
  <si>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</si>
  <si>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</si>
  <si>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</si>
  <si>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</si>
  <si>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</si>
  <si>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</si>
  <si>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</si>
  <si>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</si>
  <si>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</si>
  <si>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</si>
  <si>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</si>
  <si>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</si>
  <si>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</si>
  <si>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</si>
  <si>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</si>
  <si>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</si>
  <si>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</si>
  <si>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</si>
  <si>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</si>
  <si>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</si>
  <si>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</si>
  <si>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</si>
  <si>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</si>
  <si>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</si>
  <si>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</si>
  <si>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</si>
  <si>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</si>
  <si>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</si>
  <si>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</si>
  <si>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</si>
  <si>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</si>
  <si>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</si>
  <si>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</si>
  <si>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</si>
  <si>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</si>
  <si>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</si>
  <si>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</si>
  <si>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</si>
  <si>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</si>
  <si>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</si>
  <si>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</si>
  <si>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</si>
  <si>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</si>
  <si>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</si>
  <si>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</si>
  <si>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</si>
  <si>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</si>
  <si>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</si>
  <si>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</si>
  <si>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</si>
  <si>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</si>
  <si>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</si>
  <si>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</si>
  <si>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</si>
  <si>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</si>
  <si>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</si>
  <si>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</si>
  <si>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</si>
  <si>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</si>
  <si>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</si>
  <si>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</si>
  <si>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</si>
  <si>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</si>
  <si>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</si>
  <si>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</si>
  <si>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</si>
  <si>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</si>
  <si>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</si>
  <si>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</si>
  <si>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</si>
  <si>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</si>
  <si>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</si>
  <si>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</si>
  <si>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</si>
  <si>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</si>
  <si>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</si>
  <si>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</si>
  <si>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</si>
  <si>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</si>
  <si>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</si>
  <si>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</si>
  <si>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</si>
  <si>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</si>
  <si>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</si>
  <si>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</si>
  <si>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</si>
  <si>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</si>
  <si>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</si>
  <si>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</si>
  <si>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</si>
  <si>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</si>
  <si>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</si>
  <si>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</si>
  <si>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</si>
  <si>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</si>
  <si>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</si>
  <si>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</si>
  <si>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</si>
  <si>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</si>
  <si>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</si>
  <si>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</si>
  <si>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</si>
  <si>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</si>
  <si>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</si>
  <si>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</si>
  <si>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</si>
  <si>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</si>
  <si>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</si>
  <si>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</si>
  <si>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</si>
  <si>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</si>
  <si>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</si>
  <si>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</si>
  <si>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観光施設</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</si>
  <si>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</si>
  <si>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</si>
  <si>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</si>
  <si>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</si>
  <si>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</si>
  <si>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</si>
  <si>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</si>
  <si>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</si>
  <si>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</si>
  <si>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</si>
  <si>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</si>
  <si>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</si>
  <si>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</si>
  <si>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</si>
  <si>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</si>
  <si>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</si>
  <si>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</si>
  <si>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</si>
  <si>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</si>
  <si>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</si>
  <si>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</si>
  <si>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</si>
  <si>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</si>
  <si>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</si>
  <si>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</si>
  <si>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</si>
  <si>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鹿児島県志布志市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</si>
  <si>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</si>
  <si>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</si>
  <si>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</si>
  <si>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</si>
  <si>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</si>
  <si>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</si>
  <si>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</si>
  <si>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</si>
  <si>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</si>
  <si>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</si>
  <si>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</si>
  <si>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</si>
  <si>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</si>
  <si>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</si>
  <si>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</si>
  <si>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</si>
  <si>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</si>
  <si>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</si>
  <si>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</si>
  <si>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</si>
  <si>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</si>
  <si>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</si>
  <si>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</si>
  <si>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</si>
  <si>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</si>
  <si>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</si>
  <si>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</si>
  <si>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</si>
  <si>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</si>
  <si>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</si>
  <si>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</si>
  <si>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</si>
  <si>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</si>
  <si>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</si>
  <si>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</si>
  <si>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</si>
  <si>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</si>
  <si>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</si>
  <si>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農業集落排水事業会計</t>
    <phoneticPr fontId="5"/>
  </si>
  <si>
    <t>国民宿舎特別会計</t>
    <phoneticPr fontId="5"/>
  </si>
  <si>
    <t>法非適用企業</t>
    <phoneticPr fontId="5"/>
  </si>
  <si>
    <t>工業団地整備事業特別会計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</si>
  <si>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</si>
  <si>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</si>
  <si>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</si>
  <si>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</si>
  <si>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</si>
  <si>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</si>
  <si>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</si>
  <si>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</si>
  <si>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</si>
  <si>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</si>
  <si>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</si>
  <si>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</si>
  <si>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</si>
  <si>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</si>
  <si>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</si>
  <si>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</si>
  <si>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</si>
  <si>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</si>
  <si>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</si>
  <si>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</si>
  <si>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</si>
  <si>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</si>
  <si>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</si>
  <si>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</si>
  <si>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</si>
  <si>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</si>
  <si>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</si>
  <si>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</si>
  <si>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</si>
  <si>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</si>
  <si>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</si>
  <si>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</si>
  <si>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</si>
  <si>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</si>
  <si>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</si>
  <si>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</si>
  <si>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</si>
  <si>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</si>
  <si>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</si>
  <si>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</si>
  <si>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</si>
  <si>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</si>
  <si>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</si>
  <si>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</si>
  <si>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</si>
  <si>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</si>
  <si>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</si>
  <si>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</si>
  <si>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</si>
  <si>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</si>
  <si>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</si>
  <si>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</si>
  <si>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</si>
  <si>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</si>
  <si>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</si>
  <si>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</si>
  <si>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</si>
  <si>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</si>
  <si>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</si>
  <si>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</si>
  <si>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</si>
  <si>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</si>
  <si>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</si>
  <si>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</si>
  <si>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</si>
  <si>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</si>
  <si>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</si>
  <si>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</si>
  <si>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</si>
  <si>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</si>
  <si>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</si>
  <si>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</si>
  <si>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</si>
  <si>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</si>
  <si>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</si>
  <si>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</si>
  <si>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</si>
  <si>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</si>
  <si>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</si>
  <si>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</si>
  <si>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</si>
  <si>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</si>
  <si>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</si>
  <si>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</si>
  <si>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</si>
  <si>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</si>
  <si>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</si>
  <si>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</si>
  <si>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</si>
  <si>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</si>
  <si>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</si>
  <si>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</si>
  <si>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</si>
  <si>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</si>
  <si>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</si>
  <si>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</si>
  <si>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</si>
  <si>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</si>
  <si>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</si>
  <si>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</si>
  <si>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</si>
  <si>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</si>
  <si>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</si>
  <si>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</si>
  <si>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</si>
  <si>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</si>
  <si>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</si>
  <si>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</si>
  <si>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</si>
  <si>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</si>
  <si>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</si>
  <si>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</si>
  <si>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</si>
  <si>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</si>
  <si>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</si>
  <si>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</si>
  <si>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</si>
  <si>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</si>
  <si>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</si>
  <si>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</si>
  <si>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</si>
  <si>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</si>
  <si>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</si>
  <si>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</si>
  <si>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</si>
  <si>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</si>
  <si>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</si>
  <si>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</si>
  <si>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</si>
  <si>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</si>
  <si>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</si>
  <si>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</si>
  <si>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</si>
  <si>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</si>
  <si>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</si>
  <si>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0.93</t>
  </si>
  <si>
    <t>水道事業会計</t>
  </si>
  <si>
    <t>一般会計</t>
  </si>
  <si>
    <t>介護保険特別会計</t>
  </si>
  <si>
    <t>国民健康保険特別会計</t>
  </si>
  <si>
    <t>農業集落排水事業会計</t>
  </si>
  <si>
    <t>後期高齢者医療特別会計</t>
  </si>
  <si>
    <t>国民宿舎特別会計</t>
  </si>
  <si>
    <t>工業団地整備事業特別会計</t>
  </si>
  <si>
    <t>その他会計（赤字）</t>
  </si>
  <si>
    <t>その他会計（黒字）</t>
  </si>
  <si>
    <t>R02</t>
    <phoneticPr fontId="5"/>
  </si>
  <si>
    <t>R03</t>
    <phoneticPr fontId="5"/>
  </si>
  <si>
    <t>R04</t>
    <phoneticPr fontId="5"/>
  </si>
  <si>
    <t>R05</t>
    <phoneticPr fontId="5"/>
  </si>
  <si>
    <t>R06</t>
    <phoneticPr fontId="5"/>
  </si>
  <si>
    <t>-</t>
    <phoneticPr fontId="2"/>
  </si>
  <si>
    <t>志布志市土地開発公社</t>
    <rPh sb="0" eb="4">
      <t>シブシシ</t>
    </rPh>
    <rPh sb="4" eb="8">
      <t>トチカイハツ</t>
    </rPh>
    <rPh sb="8" eb="10">
      <t>コウシャ</t>
    </rPh>
    <phoneticPr fontId="2"/>
  </si>
  <si>
    <t>志布志市農業公社</t>
    <rPh sb="0" eb="3">
      <t>シブシ</t>
    </rPh>
    <rPh sb="3" eb="4">
      <t>シ</t>
    </rPh>
    <rPh sb="4" eb="8">
      <t>ノウギョウコウシャ</t>
    </rPh>
    <phoneticPr fontId="2"/>
  </si>
  <si>
    <t>志布志市まちづくり公社</t>
    <rPh sb="0" eb="3">
      <t>シブシ</t>
    </rPh>
    <rPh sb="3" eb="4">
      <t>シ</t>
    </rPh>
    <rPh sb="9" eb="11">
      <t>コウシャ</t>
    </rPh>
    <phoneticPr fontId="2"/>
  </si>
  <si>
    <t>鹿児島県市町村総合事務</t>
    <rPh sb="0" eb="4">
      <t>カゴシマケン</t>
    </rPh>
    <rPh sb="4" eb="7">
      <t>シチョウソン</t>
    </rPh>
    <rPh sb="7" eb="9">
      <t>ソウゴウ</t>
    </rPh>
    <rPh sb="9" eb="11">
      <t>ジム</t>
    </rPh>
    <phoneticPr fontId="38"/>
  </si>
  <si>
    <t>曽於北部衛生処理</t>
    <rPh sb="0" eb="2">
      <t>ソオ</t>
    </rPh>
    <rPh sb="2" eb="4">
      <t>ホクブ</t>
    </rPh>
    <rPh sb="4" eb="6">
      <t>エイセイ</t>
    </rPh>
    <rPh sb="6" eb="8">
      <t>ショリ</t>
    </rPh>
    <phoneticPr fontId="38"/>
  </si>
  <si>
    <t>大隅曽於地区消防</t>
    <rPh sb="0" eb="2">
      <t>オオスミ</t>
    </rPh>
    <rPh sb="2" eb="4">
      <t>ソオ</t>
    </rPh>
    <rPh sb="4" eb="6">
      <t>チク</t>
    </rPh>
    <rPh sb="6" eb="8">
      <t>ショウボウ</t>
    </rPh>
    <phoneticPr fontId="38"/>
  </si>
  <si>
    <t>曽於南部厚生事務</t>
    <rPh sb="0" eb="2">
      <t>ソオ</t>
    </rPh>
    <rPh sb="2" eb="4">
      <t>ナンブ</t>
    </rPh>
    <rPh sb="4" eb="6">
      <t>コウセイ</t>
    </rPh>
    <rPh sb="6" eb="8">
      <t>ジム</t>
    </rPh>
    <phoneticPr fontId="38"/>
  </si>
  <si>
    <t>曽於地区介護保険</t>
    <rPh sb="0" eb="2">
      <t>ソオ</t>
    </rPh>
    <rPh sb="2" eb="4">
      <t>チク</t>
    </rPh>
    <rPh sb="4" eb="6">
      <t>カイゴ</t>
    </rPh>
    <rPh sb="6" eb="8">
      <t>ホケン</t>
    </rPh>
    <phoneticPr fontId="38"/>
  </si>
  <si>
    <t>鹿児島県後期高齢者医療広域連合（一般会計）</t>
    <rPh sb="0" eb="4">
      <t>カゴシマケン</t>
    </rPh>
    <rPh sb="4" eb="11">
      <t>コウキコウレイシャイリョウ</t>
    </rPh>
    <rPh sb="11" eb="13">
      <t>コウイキ</t>
    </rPh>
    <rPh sb="13" eb="15">
      <t>レンゴウ</t>
    </rPh>
    <rPh sb="16" eb="18">
      <t>イッパン</t>
    </rPh>
    <rPh sb="18" eb="20">
      <t>カイケイ</t>
    </rPh>
    <phoneticPr fontId="38"/>
  </si>
  <si>
    <t>鹿児島県後期高齢者医療広域連合（特別会計）</t>
    <rPh sb="0" eb="4">
      <t>カゴシマケン</t>
    </rPh>
    <rPh sb="4" eb="11">
      <t>コウキコウレイシャイリョウ</t>
    </rPh>
    <rPh sb="11" eb="13">
      <t>コウイキ</t>
    </rPh>
    <rPh sb="13" eb="15">
      <t>レンゴウ</t>
    </rPh>
    <rPh sb="16" eb="18">
      <t>トクベツ</t>
    </rPh>
    <rPh sb="18" eb="20">
      <t>カイケイ</t>
    </rPh>
    <phoneticPr fontId="38"/>
  </si>
  <si>
    <t>曽於地域公設地方卸売市場管理</t>
    <rPh sb="0" eb="2">
      <t>ソオ</t>
    </rPh>
    <rPh sb="2" eb="4">
      <t>チイキ</t>
    </rPh>
    <rPh sb="4" eb="6">
      <t>コウセツ</t>
    </rPh>
    <rPh sb="6" eb="8">
      <t>チホウ</t>
    </rPh>
    <rPh sb="8" eb="10">
      <t>オロシウリ</t>
    </rPh>
    <rPh sb="10" eb="12">
      <t>イチバ</t>
    </rPh>
    <rPh sb="12" eb="14">
      <t>カンリ</t>
    </rPh>
    <phoneticPr fontId="38"/>
  </si>
  <si>
    <t>ふるさと志基金</t>
    <rPh sb="4" eb="7">
      <t>ココロザシキキン</t>
    </rPh>
    <phoneticPr fontId="5"/>
  </si>
  <si>
    <t>施設整備事業基金</t>
    <rPh sb="0" eb="6">
      <t>シセツセイビジギョウ</t>
    </rPh>
    <rPh sb="6" eb="8">
      <t>キキン</t>
    </rPh>
    <phoneticPr fontId="5"/>
  </si>
  <si>
    <t>地域づくり推進基金</t>
    <rPh sb="0" eb="2">
      <t>チイキ</t>
    </rPh>
    <rPh sb="5" eb="7">
      <t>スイシン</t>
    </rPh>
    <rPh sb="7" eb="9">
      <t>キキン</t>
    </rPh>
    <phoneticPr fontId="5"/>
  </si>
  <si>
    <t>庁舎整備事業基金</t>
    <rPh sb="0" eb="2">
      <t>チョウシャ</t>
    </rPh>
    <rPh sb="2" eb="4">
      <t>セイビ</t>
    </rPh>
    <rPh sb="4" eb="6">
      <t>ジギョウ</t>
    </rPh>
    <rPh sb="6" eb="8">
      <t>キキン</t>
    </rPh>
    <phoneticPr fontId="5"/>
  </si>
  <si>
    <t>地域福祉基金</t>
    <rPh sb="0" eb="4">
      <t>チイキフクシ</t>
    </rPh>
    <rPh sb="4" eb="6">
      <t>キキン</t>
    </rPh>
    <phoneticPr fontId="5"/>
  </si>
  <si>
    <t>-</t>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</si>
</sst>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1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5EDD-43A7-A47E-841BF7395F6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119731</c:v>
                </c:pt>
                <c:pt idx="1">
                  <c:v>147458</c:v>
                </c:pt>
                <c:pt idx="2">
                  <c:v>113692</c:v>
                </c:pt>
                <c:pt idx="3">
                  <c:v>142009</c:v>
                </c:pt>
                <c:pt idx="4">
                  <c:v>134904</c:v>
                </c:pt>
              </c:numCache>
            </c:numRef>
          </c:val>
          <c:smooth val="0"/>
          <c:extLst>
            <c:ext xmlns:c16="http://schemas.microsoft.com/office/drawing/2014/chart" uri="{C3380CC4-5D6E-409C-BE32-E72D297353CC}">
              <c16:uniqueId val="{00000001-5EDD-43A7-A47E-841BF7395F6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3.83</c:v>
                </c:pt>
                <c:pt idx="1">
                  <c:v>5.83</c:v>
                </c:pt>
                <c:pt idx="2">
                  <c:v>7.92</c:v>
                </c:pt>
                <c:pt idx="3">
                  <c:v>6.86</c:v>
                </c:pt>
                <c:pt idx="4">
                  <c:v>7.57</c:v>
                </c:pt>
              </c:numCache>
            </c:numRef>
          </c:val>
          <c:extLst>
            <c:ext xmlns:c16="http://schemas.microsoft.com/office/drawing/2014/chart" uri="{C3380CC4-5D6E-409C-BE32-E72D297353CC}">
              <c16:uniqueId val="{00000000-0039-420D-9997-11E60653B1F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22.65</c:v>
                </c:pt>
                <c:pt idx="1">
                  <c:v>24.7</c:v>
                </c:pt>
                <c:pt idx="2">
                  <c:v>25.31</c:v>
                </c:pt>
                <c:pt idx="3">
                  <c:v>25.13</c:v>
                </c:pt>
                <c:pt idx="4">
                  <c:v>25.11</c:v>
                </c:pt>
              </c:numCache>
            </c:numRef>
          </c:val>
          <c:extLst>
            <c:ext xmlns:c16="http://schemas.microsoft.com/office/drawing/2014/chart" uri="{C3380CC4-5D6E-409C-BE32-E72D297353CC}">
              <c16:uniqueId val="{00000001-0039-420D-9997-11E60653B1F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1.25</c:v>
                </c:pt>
                <c:pt idx="1">
                  <c:v>4.72</c:v>
                </c:pt>
                <c:pt idx="2">
                  <c:v>1.99</c:v>
                </c:pt>
                <c:pt idx="3">
                  <c:v>-0.93</c:v>
                </c:pt>
                <c:pt idx="4">
                  <c:v>0.81</c:v>
                </c:pt>
              </c:numCache>
            </c:numRef>
          </c:val>
          <c:smooth val="0"/>
          <c:extLst>
            <c:ext xmlns:c16="http://schemas.microsoft.com/office/drawing/2014/chart" uri="{C3380CC4-5D6E-409C-BE32-E72D297353CC}">
              <c16:uniqueId val="{00000002-0039-420D-9997-11E60653B1F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0.06</c:v>
                </c:pt>
                <c:pt idx="2">
                  <c:v>#N/A</c:v>
                </c:pt>
                <c:pt idx="3">
                  <c:v>0.05</c:v>
                </c:pt>
                <c:pt idx="4">
                  <c:v>#N/A</c:v>
                </c:pt>
                <c:pt idx="5">
                  <c:v>0.43</c:v>
                </c:pt>
                <c:pt idx="6">
                  <c:v>0</c:v>
                </c:pt>
                <c:pt idx="7">
                  <c:v>0</c:v>
                </c:pt>
                <c:pt idx="8">
                  <c:v>0</c:v>
                </c:pt>
                <c:pt idx="9">
                  <c:v>0</c:v>
                </c:pt>
              </c:numCache>
            </c:numRef>
          </c:val>
          <c:extLst>
            <c:ext xmlns:c16="http://schemas.microsoft.com/office/drawing/2014/chart" uri="{C3380CC4-5D6E-409C-BE32-E72D297353CC}">
              <c16:uniqueId val="{00000000-F534-4548-8FA6-E8F6DE51FAE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534-4548-8FA6-E8F6DE51FAE3}"/>
            </c:ext>
          </c:extLst>
        </c:ser>
        <c:ser>
          <c:idx val="2"/>
          <c:order val="2"/>
          <c:tx>
            <c:strRef>
              <c:f>データシート!$A$29</c:f>
              <c:strCache>
                <c:ptCount val="1"/>
                <c:pt idx="0">
                  <c:v>工業団地整備事業特別会計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F534-4548-8FA6-E8F6DE51FAE3}"/>
            </c:ext>
          </c:extLst>
        </c:ser>
        <c:ser>
          <c:idx val="3"/>
          <c:order val="3"/>
          <c:tx>
            <c:strRef>
              <c:f>データシート!$A$30</c:f>
              <c:strCache>
                <c:ptCount val="1"/>
                <c:pt idx="0">
                  <c:v>国民宿舎特別会計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F534-4548-8FA6-E8F6DE51FAE3}"/>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4-F534-4548-8FA6-E8F6DE51FAE3}"/>
            </c:ext>
          </c:extLst>
        </c:ser>
        <c:ser>
          <c:idx val="5"/>
          <c:order val="5"/>
          <c:tx>
            <c:strRef>
              <c:f>データシート!$A$32</c:f>
              <c:strCache>
                <c:ptCount val="1"/>
                <c:pt idx="0">
                  <c:v>農業集落排水事業会計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0.41</c:v>
                </c:pt>
                <c:pt idx="8">
                  <c:v>#N/A</c:v>
                </c:pt>
                <c:pt idx="9">
                  <c:v>0.55000000000000004</c:v>
                </c:pt>
              </c:numCache>
            </c:numRef>
          </c:val>
          <c:extLst>
            <c:ext xmlns:c16="http://schemas.microsoft.com/office/drawing/2014/chart" uri="{C3380CC4-5D6E-409C-BE32-E72D297353CC}">
              <c16:uniqueId val="{00000005-F534-4548-8FA6-E8F6DE51FAE3}"/>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1.25</c:v>
                </c:pt>
                <c:pt idx="2">
                  <c:v>#N/A</c:v>
                </c:pt>
                <c:pt idx="3">
                  <c:v>1.62</c:v>
                </c:pt>
                <c:pt idx="4">
                  <c:v>#N/A</c:v>
                </c:pt>
                <c:pt idx="5">
                  <c:v>1.31</c:v>
                </c:pt>
                <c:pt idx="6">
                  <c:v>#N/A</c:v>
                </c:pt>
                <c:pt idx="7">
                  <c:v>0.54</c:v>
                </c:pt>
                <c:pt idx="8">
                  <c:v>#N/A</c:v>
                </c:pt>
                <c:pt idx="9">
                  <c:v>0.8</c:v>
                </c:pt>
              </c:numCache>
            </c:numRef>
          </c:val>
          <c:extLst>
            <c:ext xmlns:c16="http://schemas.microsoft.com/office/drawing/2014/chart" uri="{C3380CC4-5D6E-409C-BE32-E72D297353CC}">
              <c16:uniqueId val="{00000006-F534-4548-8FA6-E8F6DE51FAE3}"/>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4.04</c:v>
                </c:pt>
                <c:pt idx="2">
                  <c:v>#N/A</c:v>
                </c:pt>
                <c:pt idx="3">
                  <c:v>3.85</c:v>
                </c:pt>
                <c:pt idx="4">
                  <c:v>#N/A</c:v>
                </c:pt>
                <c:pt idx="5">
                  <c:v>4.4400000000000004</c:v>
                </c:pt>
                <c:pt idx="6">
                  <c:v>#N/A</c:v>
                </c:pt>
                <c:pt idx="7">
                  <c:v>4.54</c:v>
                </c:pt>
                <c:pt idx="8">
                  <c:v>#N/A</c:v>
                </c:pt>
                <c:pt idx="9">
                  <c:v>4.7300000000000004</c:v>
                </c:pt>
              </c:numCache>
            </c:numRef>
          </c:val>
          <c:extLst>
            <c:ext xmlns:c16="http://schemas.microsoft.com/office/drawing/2014/chart" uri="{C3380CC4-5D6E-409C-BE32-E72D297353CC}">
              <c16:uniqueId val="{00000007-F534-4548-8FA6-E8F6DE51FAE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4.43</c:v>
                </c:pt>
                <c:pt idx="2">
                  <c:v>#N/A</c:v>
                </c:pt>
                <c:pt idx="3">
                  <c:v>5.97</c:v>
                </c:pt>
                <c:pt idx="4">
                  <c:v>#N/A</c:v>
                </c:pt>
                <c:pt idx="5">
                  <c:v>7.93</c:v>
                </c:pt>
                <c:pt idx="6">
                  <c:v>#N/A</c:v>
                </c:pt>
                <c:pt idx="7">
                  <c:v>6.85</c:v>
                </c:pt>
                <c:pt idx="8">
                  <c:v>#N/A</c:v>
                </c:pt>
                <c:pt idx="9">
                  <c:v>8.8000000000000007</c:v>
                </c:pt>
              </c:numCache>
            </c:numRef>
          </c:val>
          <c:extLst>
            <c:ext xmlns:c16="http://schemas.microsoft.com/office/drawing/2014/chart" uri="{C3380CC4-5D6E-409C-BE32-E72D297353CC}">
              <c16:uniqueId val="{00000008-F534-4548-8FA6-E8F6DE51FAE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10.56</c:v>
                </c:pt>
                <c:pt idx="2">
                  <c:v>#N/A</c:v>
                </c:pt>
                <c:pt idx="3">
                  <c:v>10.33</c:v>
                </c:pt>
                <c:pt idx="4">
                  <c:v>#N/A</c:v>
                </c:pt>
                <c:pt idx="5">
                  <c:v>10.71</c:v>
                </c:pt>
                <c:pt idx="6">
                  <c:v>#N/A</c:v>
                </c:pt>
                <c:pt idx="7">
                  <c:v>10.08</c:v>
                </c:pt>
                <c:pt idx="8">
                  <c:v>#N/A</c:v>
                </c:pt>
                <c:pt idx="9">
                  <c:v>9.7200000000000006</c:v>
                </c:pt>
              </c:numCache>
            </c:numRef>
          </c:val>
          <c:extLst>
            <c:ext xmlns:c16="http://schemas.microsoft.com/office/drawing/2014/chart" uri="{C3380CC4-5D6E-409C-BE32-E72D297353CC}">
              <c16:uniqueId val="{00000009-F534-4548-8FA6-E8F6DE51FAE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2035</c:v>
                </c:pt>
                <c:pt idx="5">
                  <c:v>2008</c:v>
                </c:pt>
                <c:pt idx="8">
                  <c:v>2009</c:v>
                </c:pt>
                <c:pt idx="11">
                  <c:v>1990</c:v>
                </c:pt>
                <c:pt idx="14">
                  <c:v>1859</c:v>
                </c:pt>
              </c:numCache>
            </c:numRef>
          </c:val>
          <c:extLst>
            <c:ext xmlns:c16="http://schemas.microsoft.com/office/drawing/2014/chart" uri="{C3380CC4-5D6E-409C-BE32-E72D297353CC}">
              <c16:uniqueId val="{00000000-4F02-4E4F-A3FF-D83B041E072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F02-4E4F-A3FF-D83B041E072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7</c:v>
                </c:pt>
                <c:pt idx="3">
                  <c:v>182</c:v>
                </c:pt>
                <c:pt idx="6">
                  <c:v>118</c:v>
                </c:pt>
                <c:pt idx="9">
                  <c:v>173</c:v>
                </c:pt>
                <c:pt idx="12">
                  <c:v>138</c:v>
                </c:pt>
              </c:numCache>
            </c:numRef>
          </c:val>
          <c:extLst>
            <c:ext xmlns:c16="http://schemas.microsoft.com/office/drawing/2014/chart" uri="{C3380CC4-5D6E-409C-BE32-E72D297353CC}">
              <c16:uniqueId val="{00000002-4F02-4E4F-A3FF-D83B041E072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20</c:v>
                </c:pt>
                <c:pt idx="3">
                  <c:v>24</c:v>
                </c:pt>
                <c:pt idx="6">
                  <c:v>0</c:v>
                </c:pt>
                <c:pt idx="9">
                  <c:v>23</c:v>
                </c:pt>
                <c:pt idx="12">
                  <c:v>13</c:v>
                </c:pt>
              </c:numCache>
            </c:numRef>
          </c:val>
          <c:extLst>
            <c:ext xmlns:c16="http://schemas.microsoft.com/office/drawing/2014/chart" uri="{C3380CC4-5D6E-409C-BE32-E72D297353CC}">
              <c16:uniqueId val="{00000003-4F02-4E4F-A3FF-D83B041E072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212</c:v>
                </c:pt>
                <c:pt idx="3">
                  <c:v>205</c:v>
                </c:pt>
                <c:pt idx="6">
                  <c:v>196</c:v>
                </c:pt>
                <c:pt idx="9">
                  <c:v>146</c:v>
                </c:pt>
                <c:pt idx="12">
                  <c:v>138</c:v>
                </c:pt>
              </c:numCache>
            </c:numRef>
          </c:val>
          <c:extLst>
            <c:ext xmlns:c16="http://schemas.microsoft.com/office/drawing/2014/chart" uri="{C3380CC4-5D6E-409C-BE32-E72D297353CC}">
              <c16:uniqueId val="{00000004-4F02-4E4F-A3FF-D83B041E072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F02-4E4F-A3FF-D83B041E072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F02-4E4F-A3FF-D83B041E072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2608</c:v>
                </c:pt>
                <c:pt idx="3">
                  <c:v>2658</c:v>
                </c:pt>
                <c:pt idx="6">
                  <c:v>2682</c:v>
                </c:pt>
                <c:pt idx="9">
                  <c:v>2671</c:v>
                </c:pt>
                <c:pt idx="12">
                  <c:v>2437</c:v>
                </c:pt>
              </c:numCache>
            </c:numRef>
          </c:val>
          <c:extLst>
            <c:ext xmlns:c16="http://schemas.microsoft.com/office/drawing/2014/chart" uri="{C3380CC4-5D6E-409C-BE32-E72D297353CC}">
              <c16:uniqueId val="{00000007-4F02-4E4F-A3FF-D83B041E072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812</c:v>
                </c:pt>
                <c:pt idx="2">
                  <c:v>#N/A</c:v>
                </c:pt>
                <c:pt idx="3">
                  <c:v>#N/A</c:v>
                </c:pt>
                <c:pt idx="4">
                  <c:v>1061</c:v>
                </c:pt>
                <c:pt idx="5">
                  <c:v>#N/A</c:v>
                </c:pt>
                <c:pt idx="6">
                  <c:v>#N/A</c:v>
                </c:pt>
                <c:pt idx="7">
                  <c:v>987</c:v>
                </c:pt>
                <c:pt idx="8">
                  <c:v>#N/A</c:v>
                </c:pt>
                <c:pt idx="9">
                  <c:v>#N/A</c:v>
                </c:pt>
                <c:pt idx="10">
                  <c:v>1023</c:v>
                </c:pt>
                <c:pt idx="11">
                  <c:v>#N/A</c:v>
                </c:pt>
                <c:pt idx="12">
                  <c:v>#N/A</c:v>
                </c:pt>
                <c:pt idx="13">
                  <c:v>867</c:v>
                </c:pt>
                <c:pt idx="14">
                  <c:v>#N/A</c:v>
                </c:pt>
              </c:numCache>
            </c:numRef>
          </c:val>
          <c:smooth val="0"/>
          <c:extLst>
            <c:ext xmlns:c16="http://schemas.microsoft.com/office/drawing/2014/chart" uri="{C3380CC4-5D6E-409C-BE32-E72D297353CC}">
              <c16:uniqueId val="{00000008-4F02-4E4F-A3FF-D83B041E072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17692</c:v>
                </c:pt>
                <c:pt idx="5">
                  <c:v>17422</c:v>
                </c:pt>
                <c:pt idx="8">
                  <c:v>16492</c:v>
                </c:pt>
                <c:pt idx="11">
                  <c:v>16178</c:v>
                </c:pt>
                <c:pt idx="14">
                  <c:v>17242</c:v>
                </c:pt>
              </c:numCache>
            </c:numRef>
          </c:val>
          <c:extLst>
            <c:ext xmlns:c16="http://schemas.microsoft.com/office/drawing/2014/chart" uri="{C3380CC4-5D6E-409C-BE32-E72D297353CC}">
              <c16:uniqueId val="{00000000-8A23-405D-AA2F-370F72E993E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652</c:v>
                </c:pt>
                <c:pt idx="5">
                  <c:v>611</c:v>
                </c:pt>
                <c:pt idx="8">
                  <c:v>571</c:v>
                </c:pt>
                <c:pt idx="11">
                  <c:v>531</c:v>
                </c:pt>
                <c:pt idx="14">
                  <c:v>491</c:v>
                </c:pt>
              </c:numCache>
            </c:numRef>
          </c:val>
          <c:extLst>
            <c:ext xmlns:c16="http://schemas.microsoft.com/office/drawing/2014/chart" uri="{C3380CC4-5D6E-409C-BE32-E72D297353CC}">
              <c16:uniqueId val="{00000001-8A23-405D-AA2F-370F72E993E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7435</c:v>
                </c:pt>
                <c:pt idx="5">
                  <c:v>10053</c:v>
                </c:pt>
                <c:pt idx="8">
                  <c:v>12192</c:v>
                </c:pt>
                <c:pt idx="11">
                  <c:v>14582</c:v>
                </c:pt>
                <c:pt idx="14">
                  <c:v>13923</c:v>
                </c:pt>
              </c:numCache>
            </c:numRef>
          </c:val>
          <c:extLst>
            <c:ext xmlns:c16="http://schemas.microsoft.com/office/drawing/2014/chart" uri="{C3380CC4-5D6E-409C-BE32-E72D297353CC}">
              <c16:uniqueId val="{00000002-8A23-405D-AA2F-370F72E993E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A23-405D-AA2F-370F72E993E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A23-405D-AA2F-370F72E993E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384</c:v>
                </c:pt>
                <c:pt idx="3">
                  <c:v>384</c:v>
                </c:pt>
                <c:pt idx="6">
                  <c:v>302</c:v>
                </c:pt>
                <c:pt idx="9">
                  <c:v>240</c:v>
                </c:pt>
                <c:pt idx="12">
                  <c:v>202</c:v>
                </c:pt>
              </c:numCache>
            </c:numRef>
          </c:val>
          <c:extLst>
            <c:ext xmlns:c16="http://schemas.microsoft.com/office/drawing/2014/chart" uri="{C3380CC4-5D6E-409C-BE32-E72D297353CC}">
              <c16:uniqueId val="{00000005-8A23-405D-AA2F-370F72E993E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1870</c:v>
                </c:pt>
                <c:pt idx="3">
                  <c:v>1999</c:v>
                </c:pt>
                <c:pt idx="6">
                  <c:v>2040</c:v>
                </c:pt>
                <c:pt idx="9">
                  <c:v>2134</c:v>
                </c:pt>
                <c:pt idx="12">
                  <c:v>2250</c:v>
                </c:pt>
              </c:numCache>
            </c:numRef>
          </c:val>
          <c:extLst>
            <c:ext xmlns:c16="http://schemas.microsoft.com/office/drawing/2014/chart" uri="{C3380CC4-5D6E-409C-BE32-E72D297353CC}">
              <c16:uniqueId val="{00000006-8A23-405D-AA2F-370F72E993E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107</c:v>
                </c:pt>
                <c:pt idx="3">
                  <c:v>82</c:v>
                </c:pt>
                <c:pt idx="6">
                  <c:v>85</c:v>
                </c:pt>
                <c:pt idx="9">
                  <c:v>80</c:v>
                </c:pt>
                <c:pt idx="12">
                  <c:v>71</c:v>
                </c:pt>
              </c:numCache>
            </c:numRef>
          </c:val>
          <c:extLst>
            <c:ext xmlns:c16="http://schemas.microsoft.com/office/drawing/2014/chart" uri="{C3380CC4-5D6E-409C-BE32-E72D297353CC}">
              <c16:uniqueId val="{00000007-8A23-405D-AA2F-370F72E993E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2648</c:v>
                </c:pt>
                <c:pt idx="3">
                  <c:v>2639</c:v>
                </c:pt>
                <c:pt idx="6">
                  <c:v>1359</c:v>
                </c:pt>
                <c:pt idx="9">
                  <c:v>873</c:v>
                </c:pt>
                <c:pt idx="12">
                  <c:v>806</c:v>
                </c:pt>
              </c:numCache>
            </c:numRef>
          </c:val>
          <c:extLst>
            <c:ext xmlns:c16="http://schemas.microsoft.com/office/drawing/2014/chart" uri="{C3380CC4-5D6E-409C-BE32-E72D297353CC}">
              <c16:uniqueId val="{00000008-8A23-405D-AA2F-370F72E993E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6</c:v>
                </c:pt>
                <c:pt idx="3">
                  <c:v>6</c:v>
                </c:pt>
                <c:pt idx="6">
                  <c:v>3</c:v>
                </c:pt>
                <c:pt idx="9">
                  <c:v>0</c:v>
                </c:pt>
                <c:pt idx="12">
                  <c:v>0</c:v>
                </c:pt>
              </c:numCache>
            </c:numRef>
          </c:val>
          <c:extLst>
            <c:ext xmlns:c16="http://schemas.microsoft.com/office/drawing/2014/chart" uri="{C3380CC4-5D6E-409C-BE32-E72D297353CC}">
              <c16:uniqueId val="{00000009-8A23-405D-AA2F-370F72E993E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22179</c:v>
                </c:pt>
                <c:pt idx="3">
                  <c:v>21676</c:v>
                </c:pt>
                <c:pt idx="6">
                  <c:v>20773</c:v>
                </c:pt>
                <c:pt idx="9">
                  <c:v>20034</c:v>
                </c:pt>
                <c:pt idx="12">
                  <c:v>19313</c:v>
                </c:pt>
              </c:numCache>
            </c:numRef>
          </c:val>
          <c:extLst>
            <c:ext xmlns:c16="http://schemas.microsoft.com/office/drawing/2014/chart" uri="{C3380CC4-5D6E-409C-BE32-E72D297353CC}">
              <c16:uniqueId val="{0000000A-8A23-405D-AA2F-370F72E993E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1415</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A23-405D-AA2F-370F72E993E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2845</c:v>
                </c:pt>
                <c:pt idx="1">
                  <c:v>2851</c:v>
                </c:pt>
                <c:pt idx="2">
                  <c:v>2859</c:v>
                </c:pt>
              </c:numCache>
            </c:numRef>
          </c:val>
          <c:extLst>
            <c:ext xmlns:c16="http://schemas.microsoft.com/office/drawing/2014/chart" uri="{C3380CC4-5D6E-409C-BE32-E72D297353CC}">
              <c16:uniqueId val="{00000000-DA5F-46C3-BB9B-1F6AEDC9E89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458</c:v>
                </c:pt>
                <c:pt idx="1">
                  <c:v>502</c:v>
                </c:pt>
                <c:pt idx="2">
                  <c:v>532</c:v>
                </c:pt>
              </c:numCache>
            </c:numRef>
          </c:val>
          <c:extLst>
            <c:ext xmlns:c16="http://schemas.microsoft.com/office/drawing/2014/chart" uri="{C3380CC4-5D6E-409C-BE32-E72D297353CC}">
              <c16:uniqueId val="{00000001-DA5F-46C3-BB9B-1F6AEDC9E89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8454</c:v>
                </c:pt>
                <c:pt idx="1">
                  <c:v>10726</c:v>
                </c:pt>
                <c:pt idx="2">
                  <c:v>12137</c:v>
                </c:pt>
              </c:numCache>
            </c:numRef>
          </c:val>
          <c:extLst>
            <c:ext xmlns:c16="http://schemas.microsoft.com/office/drawing/2014/chart" uri="{C3380CC4-5D6E-409C-BE32-E72D297353CC}">
              <c16:uniqueId val="{00000002-DA5F-46C3-BB9B-1F6AEDC9E89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鹿児島県志布志市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今後、実質公債費比率の分子は増加が見込まれるため、起債の抑制により財政の健全化に努める。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減債基金残高のうち、実質公債費率の算定に用いる満期一括償還地方債の償還財源としての積立額はない。</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鹿児島県志布志市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主に一般会計等に係る地方債現在高の減少、公営企業債等繰入見込額の減少により、将来負担比率の分子の構造は減となった。</a:t>
          </a:r>
          <a:endParaRPr lang="ja-JP" altLang="ja-JP" sz="1400">
            <a:effectLst/>
          </a:endParaRPr>
        </a:p>
        <a:p>
          <a:r>
            <a:rPr kumimoji="1" lang="ja-JP" altLang="ja-JP" sz="1100">
              <a:solidFill>
                <a:schemeClr val="dk1"/>
              </a:solidFill>
              <a:effectLst/>
              <a:latin typeface="+mn-lt"/>
              <a:ea typeface="+mn-ea"/>
              <a:cs typeface="+mn-cs"/>
            </a:rPr>
            <a:t>　今後も将来負担額の抑制と交付税算入率の高い市債の活用及び充当可能基金の増加により、充当可能財源等の確保に努める。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鹿児島県志布志市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年度末の基金残高は、基金残高全体としては、約</a:t>
          </a:r>
          <a:r>
            <a:rPr kumimoji="1" lang="en-US" altLang="ja-JP" sz="1100">
              <a:solidFill>
                <a:schemeClr val="dk1"/>
              </a:solidFill>
              <a:effectLst/>
              <a:latin typeface="+mn-lt"/>
              <a:ea typeface="+mn-ea"/>
              <a:cs typeface="+mn-cs"/>
            </a:rPr>
            <a:t>155</a:t>
          </a:r>
          <a:r>
            <a:rPr kumimoji="1" lang="ja-JP" altLang="ja-JP" sz="1100">
              <a:solidFill>
                <a:schemeClr val="dk1"/>
              </a:solidFill>
              <a:effectLst/>
              <a:latin typeface="+mn-lt"/>
              <a:ea typeface="+mn-ea"/>
              <a:cs typeface="+mn-cs"/>
            </a:rPr>
            <a:t>億円となっており、前年度比</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14</a:t>
          </a:r>
          <a:r>
            <a:rPr kumimoji="1" lang="ja-JP" altLang="en-US" sz="1100">
              <a:solidFill>
                <a:schemeClr val="dk1"/>
              </a:solidFill>
              <a:effectLst/>
              <a:latin typeface="+mn-lt"/>
              <a:ea typeface="+mn-ea"/>
              <a:cs typeface="+mn-cs"/>
            </a:rPr>
            <a:t>億</a:t>
          </a:r>
          <a:r>
            <a:rPr kumimoji="1" lang="ja-JP" altLang="ja-JP" sz="1100">
              <a:solidFill>
                <a:schemeClr val="dk1"/>
              </a:solidFill>
              <a:effectLst/>
              <a:latin typeface="+mn-lt"/>
              <a:ea typeface="+mn-ea"/>
              <a:cs typeface="+mn-cs"/>
            </a:rPr>
            <a:t>増となっている。</a:t>
          </a:r>
          <a:endParaRPr lang="ja-JP" altLang="ja-JP" sz="1400">
            <a:effectLst/>
          </a:endParaRPr>
        </a:p>
        <a:p>
          <a:r>
            <a:rPr kumimoji="1" lang="ja-JP" altLang="ja-JP" sz="1100">
              <a:solidFill>
                <a:schemeClr val="dk1"/>
              </a:solidFill>
              <a:effectLst/>
              <a:latin typeface="+mn-lt"/>
              <a:ea typeface="+mn-ea"/>
              <a:cs typeface="+mn-cs"/>
            </a:rPr>
            <a:t>　基金全体の増額要因は、</a:t>
          </a:r>
          <a:r>
            <a:rPr kumimoji="1" lang="ja-JP" altLang="en-US" sz="1100">
              <a:solidFill>
                <a:schemeClr val="dk1"/>
              </a:solidFill>
              <a:effectLst/>
              <a:latin typeface="+mn-lt"/>
              <a:ea typeface="+mn-ea"/>
              <a:cs typeface="+mn-cs"/>
            </a:rPr>
            <a:t>施設整備事業基金</a:t>
          </a:r>
          <a:r>
            <a:rPr kumimoji="1" lang="ja-JP" altLang="ja-JP" sz="1100">
              <a:solidFill>
                <a:schemeClr val="dk1"/>
              </a:solidFill>
              <a:effectLst/>
              <a:latin typeface="+mn-lt"/>
              <a:ea typeface="+mn-ea"/>
              <a:cs typeface="+mn-cs"/>
            </a:rPr>
            <a:t>が増加したことが主な要因である。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設置法令及び条例に基づき、将来にわたり持続可能な財政運営を図れるように基金の確保に努める。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ふるさと志基金　　　：観光及び生活環境に関する事業、福祉に関する事業、教育文化に関する事業</a:t>
          </a:r>
          <a:endParaRPr lang="ja-JP" altLang="ja-JP" sz="1400">
            <a:effectLst/>
          </a:endParaRPr>
        </a:p>
        <a:p>
          <a:r>
            <a:rPr kumimoji="1" lang="ja-JP" altLang="ja-JP" sz="1100">
              <a:solidFill>
                <a:schemeClr val="dk1"/>
              </a:solidFill>
              <a:effectLst/>
              <a:latin typeface="+mn-lt"/>
              <a:ea typeface="+mn-ea"/>
              <a:cs typeface="+mn-cs"/>
            </a:rPr>
            <a:t>　施設整備事業基金　　：市の施設整備に関する事業等</a:t>
          </a:r>
          <a:endParaRPr lang="ja-JP" altLang="ja-JP" sz="1400">
            <a:effectLst/>
          </a:endParaRPr>
        </a:p>
        <a:p>
          <a:r>
            <a:rPr kumimoji="1" lang="ja-JP" altLang="ja-JP" sz="1100">
              <a:solidFill>
                <a:schemeClr val="dk1"/>
              </a:solidFill>
              <a:effectLst/>
              <a:latin typeface="+mn-lt"/>
              <a:ea typeface="+mn-ea"/>
              <a:cs typeface="+mn-cs"/>
            </a:rPr>
            <a:t>　地域づくり推進基金　：地域の活性化に関する事業等</a:t>
          </a:r>
          <a:endParaRPr lang="ja-JP" altLang="ja-JP" sz="1400">
            <a:effectLst/>
          </a:endParaRPr>
        </a:p>
        <a:p>
          <a:r>
            <a:rPr kumimoji="1" lang="ja-JP" altLang="ja-JP" sz="1100">
              <a:solidFill>
                <a:schemeClr val="dk1"/>
              </a:solidFill>
              <a:effectLst/>
              <a:latin typeface="+mn-lt"/>
              <a:ea typeface="+mn-ea"/>
              <a:cs typeface="+mn-cs"/>
            </a:rPr>
            <a:t>　庁舎整備事業基金　　：市庁舎の整備に関する事業等</a:t>
          </a:r>
          <a:endParaRPr lang="ja-JP" altLang="ja-JP" sz="1400">
            <a:effectLst/>
          </a:endParaRPr>
        </a:p>
        <a:p>
          <a:r>
            <a:rPr kumimoji="1" lang="ja-JP" altLang="ja-JP" sz="1100">
              <a:solidFill>
                <a:schemeClr val="dk1"/>
              </a:solidFill>
              <a:effectLst/>
              <a:latin typeface="+mn-lt"/>
              <a:ea typeface="+mn-ea"/>
              <a:cs typeface="+mn-cs"/>
            </a:rPr>
            <a:t>　地域福祉基金　　　　：在宅福祉等の普及及び向上、健康づくり及び生きがいづくりの推進並びにボランティア</a:t>
          </a:r>
          <a:endParaRPr lang="ja-JP" altLang="ja-JP" sz="1400">
            <a:effectLst/>
          </a:endParaRPr>
        </a:p>
        <a:p>
          <a:r>
            <a:rPr kumimoji="1" lang="ja-JP" altLang="ja-JP" sz="1100">
              <a:solidFill>
                <a:schemeClr val="dk1"/>
              </a:solidFill>
              <a:effectLst/>
              <a:latin typeface="+mn-lt"/>
              <a:ea typeface="+mn-ea"/>
              <a:cs typeface="+mn-cs"/>
            </a:rPr>
            <a:t>　　　　　　　　　　　　活動の活発化等高齢者保健福祉の増進に関する事業等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基金残高は、前年度比</a:t>
          </a:r>
          <a:r>
            <a:rPr kumimoji="1" lang="en-US" altLang="ja-JP" sz="1100">
              <a:solidFill>
                <a:schemeClr val="dk1"/>
              </a:solidFill>
              <a:effectLst/>
              <a:latin typeface="+mn-lt"/>
              <a:ea typeface="+mn-ea"/>
              <a:cs typeface="+mn-cs"/>
            </a:rPr>
            <a:t>1,411</a:t>
          </a:r>
          <a:r>
            <a:rPr kumimoji="1" lang="ja-JP" altLang="ja-JP" sz="1100">
              <a:solidFill>
                <a:schemeClr val="dk1"/>
              </a:solidFill>
              <a:effectLst/>
              <a:latin typeface="+mn-lt"/>
              <a:ea typeface="+mn-ea"/>
              <a:cs typeface="+mn-cs"/>
            </a:rPr>
            <a:t>百万円の増となっており、近年同様増加傾向にある。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総額の要因は、庁舎整備事業基金の設立、独自の行財政改革、ふるさと納税寄附の増加等によるものである。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今後も事務事業の見直しや歳出を抑制するとともに、自主財源の確保に取り組みながら、基金設置条例等の目的に基づき、必要に応じて事業充当を行う。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年度末の基金残高は、約</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億円となっており、預金利息を積み立てたことにより、前年度比増となっている。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景気後退による市税等の大幅な減収や大規模災害の発生などの不測の事態に備えるため、財政運営上の数値目標としている財政調整基金が標準財政規模の</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％を下回らないよう、これまで同様に予算編成や事業執行の精査を徹底し、今後も引き続き将来にわたり持続可能な財政運営を図れるよう基金の確保に努める。</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年度の基金残高は、約５億円となっており、前年度比増となっている。</a:t>
          </a:r>
          <a:endParaRPr lang="ja-JP" altLang="ja-JP" sz="1400">
            <a:effectLst/>
          </a:endParaRPr>
        </a:p>
        <a:p>
          <a:r>
            <a:rPr kumimoji="1" lang="ja-JP" altLang="ja-JP" sz="1100">
              <a:solidFill>
                <a:schemeClr val="dk1"/>
              </a:solidFill>
              <a:effectLst/>
              <a:latin typeface="+mn-lt"/>
              <a:ea typeface="+mn-ea"/>
              <a:cs typeface="+mn-cs"/>
            </a:rPr>
            <a:t>　増額の要因は、臨時財政対策債償還基金費として追加交付された地方交付税について、償還財源として経過的な活用を図るために、積立をしたためである。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引き続き将来にわたり、持続可能な財政運営を図れるよう基金の確保に努める。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28,693
27,930
290.21
32,171,025
31,149,852
862,102
11,385,328
19,312,506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指数としては、昨年とほぼ横ばいであるが</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baseline="0">
              <a:solidFill>
                <a:schemeClr val="dk1"/>
              </a:solidFill>
              <a:effectLst/>
              <a:latin typeface="+mn-lt"/>
              <a:ea typeface="+mn-ea"/>
              <a:cs typeface="+mn-cs"/>
            </a:rPr>
            <a:t>「行政改革アクションプラン」や行政評価を着実に実施し、市税を始めとした自主財源の更なる確保に努め、行財政改革や事業内容の改善・見直しを進めることにより、選択と集中による歳出の抑制に取り組み、持続可能な財政運営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49530</xdr:rowOff>
    </xdr:from>
    <xdr:to>
      <xdr:col>23</xdr:col>
      <xdr:colOff>133350</xdr:colOff>
      <xdr:row>42</xdr:row>
      <xdr:rowOff>73660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25043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49530</xdr:rowOff>
    </xdr:from>
    <xdr:to>
      <xdr:col>19</xdr:col>
      <xdr:colOff>133350</xdr:colOff>
      <xdr:row>42</xdr:row>
      <xdr:rowOff>73660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2504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133367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49530</xdr:rowOff>
    </xdr:from>
    <xdr:to>
      <xdr:col>15</xdr:col>
      <xdr:colOff>82550</xdr:colOff>
      <xdr:row>42</xdr:row>
      <xdr:rowOff>73660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2336800" y="72504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49530</xdr:rowOff>
    </xdr:from>
    <xdr:to>
      <xdr:col>11</xdr:col>
      <xdr:colOff>31750</xdr:colOff>
      <xdr:row>42</xdr:row>
      <xdr:rowOff>73660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2504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109237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170180</xdr:rowOff>
    </xdr:from>
    <xdr:to>
      <xdr:col>23</xdr:col>
      <xdr:colOff>184150</xdr:colOff>
      <xdr:row>42</xdr:row>
      <xdr:rowOff>100330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15257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22860</xdr:rowOff>
    </xdr:from>
    <xdr:to>
      <xdr:col>19</xdr:col>
      <xdr:colOff>184150</xdr:colOff>
      <xdr:row>42</xdr:row>
      <xdr:rowOff>124460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170180</xdr:rowOff>
    </xdr:from>
    <xdr:to>
      <xdr:col>15</xdr:col>
      <xdr:colOff>133350</xdr:colOff>
      <xdr:row>42</xdr:row>
      <xdr:rowOff>100330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110507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22860</xdr:rowOff>
    </xdr:from>
    <xdr:to>
      <xdr:col>11</xdr:col>
      <xdr:colOff>82550</xdr:colOff>
      <xdr:row>42</xdr:row>
      <xdr:rowOff>124460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85107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これまで事務事業の見直し、定員適正化計画に沿った人員削減など、経常的な歳出の抑制に努めてきたので、昨年度と比較すると</a:t>
          </a:r>
          <a:r>
            <a:rPr kumimoji="1" lang="en-US" altLang="ja-JP" sz="1100" b="0" i="0" baseline="0">
              <a:solidFill>
                <a:schemeClr val="dk1"/>
              </a:solidFill>
              <a:effectLst/>
              <a:latin typeface="+mn-lt"/>
              <a:ea typeface="+mn-ea"/>
              <a:cs typeface="+mn-cs"/>
            </a:rPr>
            <a:t>3.8</a:t>
          </a:r>
          <a:r>
            <a:rPr kumimoji="1" lang="ja-JP" altLang="ja-JP" sz="1100" b="0" i="0" baseline="0">
              <a:solidFill>
                <a:schemeClr val="dk1"/>
              </a:solidFill>
              <a:effectLst/>
              <a:latin typeface="+mn-lt"/>
              <a:ea typeface="+mn-ea"/>
              <a:cs typeface="+mn-cs"/>
            </a:rPr>
            <a:t>ポイント減少した。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今後も引き続き市税を始めとする自主財源の確保に努め、事務事業の見直しをさらに進めるとともに、全ての事務事業の優先度を厳しく点検し、経常経費の削減に努める。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61504</xdr:rowOff>
    </xdr:from>
    <xdr:to>
      <xdr:col>23</xdr:col>
      <xdr:colOff>133350</xdr:colOff>
      <xdr:row>59</xdr:row>
      <xdr:rowOff>21046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005604"/>
          <a:ext cx="838200" cy="13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25961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12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21046</xdr:rowOff>
    </xdr:from>
    <xdr:to>
      <xdr:col>19</xdr:col>
      <xdr:colOff>133350</xdr:colOff>
      <xdr:row>59</xdr:row>
      <xdr:rowOff>69306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13659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57</xdr:row>
      <xdr:rowOff>170906</xdr:rowOff>
    </xdr:from>
    <xdr:to>
      <xdr:col>15</xdr:col>
      <xdr:colOff>82550</xdr:colOff>
      <xdr:row>59</xdr:row>
      <xdr:rowOff>69306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9943556"/>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105790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3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57</xdr:row>
      <xdr:rowOff>170906</xdr:rowOff>
    </xdr:from>
    <xdr:to>
      <xdr:col>11</xdr:col>
      <xdr:colOff>31750</xdr:colOff>
      <xdr:row>59</xdr:row>
      <xdr:rowOff>41728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9943556"/>
          <a:ext cx="889000" cy="213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146249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112684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10704</xdr:rowOff>
    </xdr:from>
    <xdr:to>
      <xdr:col>23</xdr:col>
      <xdr:colOff>184150</xdr:colOff>
      <xdr:row>58</xdr:row>
      <xdr:rowOff>112304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995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57</xdr:row>
      <xdr:rowOff>103431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9876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141696</xdr:rowOff>
    </xdr:from>
    <xdr:to>
      <xdr:col>19</xdr:col>
      <xdr:colOff>184150</xdr:colOff>
      <xdr:row>59</xdr:row>
      <xdr:rowOff>71846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08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82023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854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18506</xdr:rowOff>
    </xdr:from>
    <xdr:to>
      <xdr:col>15</xdr:col>
      <xdr:colOff>133350</xdr:colOff>
      <xdr:row>59</xdr:row>
      <xdr:rowOff>120106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13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130283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90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57</xdr:row>
      <xdr:rowOff>120106</xdr:rowOff>
    </xdr:from>
    <xdr:to>
      <xdr:col>11</xdr:col>
      <xdr:colOff>82550</xdr:colOff>
      <xdr:row>58</xdr:row>
      <xdr:rowOff>50256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989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60433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66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162378</xdr:rowOff>
    </xdr:from>
    <xdr:to>
      <xdr:col>7</xdr:col>
      <xdr:colOff>31750</xdr:colOff>
      <xdr:row>59</xdr:row>
      <xdr:rowOff>92528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10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102705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875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[305,753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類似団体平均に比べて高くなっている</a:t>
          </a:r>
          <a:r>
            <a:rPr kumimoji="1" lang="ja-JP" altLang="en-US" sz="1100">
              <a:solidFill>
                <a:schemeClr val="dk1"/>
              </a:solidFill>
              <a:effectLst/>
              <a:latin typeface="+mn-lt"/>
              <a:ea typeface="+mn-ea"/>
              <a:cs typeface="+mn-cs"/>
            </a:rPr>
            <a:t>のは他市町村に比べふるさと納税に係る経費が要因である。</a:t>
          </a:r>
          <a:endParaRPr lang="ja-JP" altLang="ja-JP" sz="1400">
            <a:effectLst/>
          </a:endParaRPr>
        </a:p>
        <a:p>
          <a:r>
            <a:rPr kumimoji="1" lang="ja-JP" altLang="ja-JP" sz="1100">
              <a:solidFill>
                <a:schemeClr val="dk1"/>
              </a:solidFill>
              <a:effectLst/>
              <a:latin typeface="+mn-lt"/>
              <a:ea typeface="+mn-ea"/>
              <a:cs typeface="+mn-cs"/>
            </a:rPr>
            <a:t>　今後も引き続き定員適正化計画に基づいて人員の抑制に努め、公共施設の経常経費の削減に努める。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67428</xdr:rowOff>
    </xdr:from>
    <xdr:to>
      <xdr:col>23</xdr:col>
      <xdr:colOff>133350</xdr:colOff>
      <xdr:row>81</xdr:row>
      <xdr:rowOff>73695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114800" y="13954878"/>
          <a:ext cx="838200" cy="6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53462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769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68683</xdr:rowOff>
    </xdr:from>
    <xdr:to>
      <xdr:col>19</xdr:col>
      <xdr:colOff>133350</xdr:colOff>
      <xdr:row>81</xdr:row>
      <xdr:rowOff>73695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56133"/>
          <a:ext cx="889000" cy="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65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58984</xdr:rowOff>
    </xdr:from>
    <xdr:to>
      <xdr:col>15</xdr:col>
      <xdr:colOff>82550</xdr:colOff>
      <xdr:row>81</xdr:row>
      <xdr:rowOff>68683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46434"/>
          <a:ext cx="889000" cy="9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106123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65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58984</xdr:rowOff>
    </xdr:from>
    <xdr:to>
      <xdr:col>11</xdr:col>
      <xdr:colOff>31750</xdr:colOff>
      <xdr:row>81</xdr:row>
      <xdr:rowOff>61006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1447800" y="13946434"/>
          <a:ext cx="889000" cy="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104508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64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101689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64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16628</xdr:rowOff>
    </xdr:from>
    <xdr:to>
      <xdr:col>23</xdr:col>
      <xdr:colOff>184150</xdr:colOff>
      <xdr:row>81</xdr:row>
      <xdr:rowOff>118228</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90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64905</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52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22895</xdr:rowOff>
    </xdr:from>
    <xdr:to>
      <xdr:col>19</xdr:col>
      <xdr:colOff>184150</xdr:colOff>
      <xdr:row>81</xdr:row>
      <xdr:rowOff>124495</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91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109272</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996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17883</xdr:rowOff>
    </xdr:from>
    <xdr:to>
      <xdr:col>15</xdr:col>
      <xdr:colOff>133350</xdr:colOff>
      <xdr:row>81</xdr:row>
      <xdr:rowOff>119483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90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104260</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991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8184</xdr:rowOff>
    </xdr:from>
    <xdr:to>
      <xdr:col>11</xdr:col>
      <xdr:colOff>82550</xdr:colOff>
      <xdr:row>81</xdr:row>
      <xdr:rowOff>109784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9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94561</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982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10206</xdr:rowOff>
    </xdr:from>
    <xdr:to>
      <xdr:col>7</xdr:col>
      <xdr:colOff>31750</xdr:colOff>
      <xdr:row>81</xdr:row>
      <xdr:rowOff>111806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9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96583</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984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ラスパイレス指数は、類似団体の平均と比較して</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回って推移している。</a:t>
          </a:r>
          <a:endParaRPr lang="ja-JP" altLang="ja-JP" sz="1400">
            <a:effectLst/>
          </a:endParaRPr>
        </a:p>
        <a:p>
          <a:r>
            <a:rPr kumimoji="1" lang="ja-JP" altLang="ja-JP" sz="1100">
              <a:solidFill>
                <a:schemeClr val="dk1"/>
              </a:solidFill>
              <a:effectLst/>
              <a:latin typeface="+mn-lt"/>
              <a:ea typeface="+mn-ea"/>
              <a:cs typeface="+mn-cs"/>
            </a:rPr>
            <a:t>　今後も国及び近隣自治体の動向を踏まえ、人事評価制度、各種手当等を検証し、見直しを図るなど住民に理解される給与制度の運用及び給与水準の適正化を図る。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66221</xdr:rowOff>
    </xdr:from>
    <xdr:to>
      <xdr:col>81</xdr:col>
      <xdr:colOff>44450</xdr:colOff>
      <xdr:row>85</xdr:row>
      <xdr:rowOff>83457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639471"/>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66221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6050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48986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60500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151493</xdr:rowOff>
    </xdr:from>
    <xdr:to>
      <xdr:col>68</xdr:col>
      <xdr:colOff>152400</xdr:colOff>
      <xdr:row>85</xdr:row>
      <xdr:rowOff>48986</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55329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32657</xdr:rowOff>
    </xdr:from>
    <xdr:to>
      <xdr:col>81</xdr:col>
      <xdr:colOff>95250</xdr:colOff>
      <xdr:row>85</xdr:row>
      <xdr:rowOff>134257</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4734</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577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15421</xdr:rowOff>
    </xdr:from>
    <xdr:to>
      <xdr:col>77</xdr:col>
      <xdr:colOff>95250</xdr:colOff>
      <xdr:row>85</xdr:row>
      <xdr:rowOff>117021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169636</xdr:rowOff>
    </xdr:from>
    <xdr:to>
      <xdr:col>68</xdr:col>
      <xdr:colOff>203200</xdr:colOff>
      <xdr:row>85</xdr:row>
      <xdr:rowOff>99786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100693</xdr:rowOff>
    </xdr:from>
    <xdr:to>
      <xdr:col>64</xdr:col>
      <xdr:colOff>152400</xdr:colOff>
      <xdr:row>85</xdr:row>
      <xdr:rowOff>30843</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41020</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定員適正化計画に基づき、退職者の不補充及び新規採用職員の採用抑制を行ったことにより、過去５年間で比較するとほぼ横ばいである。</a:t>
          </a:r>
          <a:endParaRPr lang="ja-JP" altLang="ja-JP" sz="1400">
            <a:effectLst/>
          </a:endParaRPr>
        </a:p>
        <a:p>
          <a:r>
            <a:rPr kumimoji="1" lang="ja-JP" altLang="ja-JP" sz="1100">
              <a:solidFill>
                <a:schemeClr val="dk1"/>
              </a:solidFill>
              <a:effectLst/>
              <a:latin typeface="+mn-lt"/>
              <a:ea typeface="+mn-ea"/>
              <a:cs typeface="+mn-cs"/>
            </a:rPr>
            <a:t>　今後も、同計画に基づき、類似団体平均水準程度を維持できるように努める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84117</xdr:rowOff>
    </xdr:from>
    <xdr:to>
      <xdr:col>81</xdr:col>
      <xdr:colOff>44450</xdr:colOff>
      <xdr:row>60</xdr:row>
      <xdr:rowOff>100203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371117"/>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113174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0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81704</xdr:rowOff>
    </xdr:from>
    <xdr:to>
      <xdr:col>77</xdr:col>
      <xdr:colOff>44450</xdr:colOff>
      <xdr:row>60</xdr:row>
      <xdr:rowOff>84117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368704"/>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39133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97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68834</xdr:rowOff>
    </xdr:from>
    <xdr:to>
      <xdr:col>72</xdr:col>
      <xdr:colOff>203200</xdr:colOff>
      <xdr:row>60</xdr:row>
      <xdr:rowOff>81704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355834"/>
          <a:ext cx="889000" cy="1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25459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57573</xdr:rowOff>
    </xdr:from>
    <xdr:to>
      <xdr:col>68</xdr:col>
      <xdr:colOff>152400</xdr:colOff>
      <xdr:row>60</xdr:row>
      <xdr:rowOff>68834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344573"/>
          <a:ext cx="889000" cy="1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162323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49403</xdr:rowOff>
    </xdr:from>
    <xdr:to>
      <xdr:col>81</xdr:col>
      <xdr:colOff>95250</xdr:colOff>
      <xdr:row>60</xdr:row>
      <xdr:rowOff>151003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33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65930</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181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33317</xdr:rowOff>
    </xdr:from>
    <xdr:to>
      <xdr:col>77</xdr:col>
      <xdr:colOff>95250</xdr:colOff>
      <xdr:row>60</xdr:row>
      <xdr:rowOff>134917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32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145094</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089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30904</xdr:rowOff>
    </xdr:from>
    <xdr:to>
      <xdr:col>73</xdr:col>
      <xdr:colOff>44450</xdr:colOff>
      <xdr:row>60</xdr:row>
      <xdr:rowOff>132504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31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142681</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08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18034</xdr:rowOff>
    </xdr:from>
    <xdr:to>
      <xdr:col>68</xdr:col>
      <xdr:colOff>203200</xdr:colOff>
      <xdr:row>60</xdr:row>
      <xdr:rowOff>119634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30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129811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073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6773</xdr:rowOff>
    </xdr:from>
    <xdr:to>
      <xdr:col>64</xdr:col>
      <xdr:colOff>152400</xdr:colOff>
      <xdr:row>60</xdr:row>
      <xdr:rowOff>108373</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118550</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06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類似団体平均より高いため、今後も振興計画、過疎計画等に基づく計画的な事業実施による起債の運用に努め、交付税算入率の高い起債を積極的に活用するなど財政健全化を図る。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40111</xdr:rowOff>
    </xdr:from>
    <xdr:to>
      <xdr:col>81</xdr:col>
      <xdr:colOff>44450</xdr:colOff>
      <xdr:row>37</xdr:row>
      <xdr:rowOff>54187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383761"/>
          <a:ext cx="8382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40111</xdr:rowOff>
    </xdr:from>
    <xdr:to>
      <xdr:col>77</xdr:col>
      <xdr:colOff>44450</xdr:colOff>
      <xdr:row>37</xdr:row>
      <xdr:rowOff>54187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383761"/>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78969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079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40111</xdr:rowOff>
    </xdr:from>
    <xdr:to>
      <xdr:col>72</xdr:col>
      <xdr:colOff>203200</xdr:colOff>
      <xdr:row>37</xdr:row>
      <xdr:rowOff>40111</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383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38100</xdr:rowOff>
    </xdr:from>
    <xdr:to>
      <xdr:col>68</xdr:col>
      <xdr:colOff>152400</xdr:colOff>
      <xdr:row>37</xdr:row>
      <xdr:rowOff>40111</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381750"/>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76958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160761</xdr:rowOff>
    </xdr:from>
    <xdr:to>
      <xdr:col>81</xdr:col>
      <xdr:colOff>95250</xdr:colOff>
      <xdr:row>37</xdr:row>
      <xdr:rowOff>90911</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33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132838</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30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3387</xdr:rowOff>
    </xdr:from>
    <xdr:to>
      <xdr:col>77</xdr:col>
      <xdr:colOff>95250</xdr:colOff>
      <xdr:row>37</xdr:row>
      <xdr:rowOff>104987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89764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33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160761</xdr:rowOff>
    </xdr:from>
    <xdr:to>
      <xdr:col>73</xdr:col>
      <xdr:colOff>44450</xdr:colOff>
      <xdr:row>37</xdr:row>
      <xdr:rowOff>90911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33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75688</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1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160761</xdr:rowOff>
    </xdr:from>
    <xdr:to>
      <xdr:col>68</xdr:col>
      <xdr:colOff>203200</xdr:colOff>
      <xdr:row>37</xdr:row>
      <xdr:rowOff>90911</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33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75688</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1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158750</xdr:rowOff>
    </xdr:from>
    <xdr:to>
      <xdr:col>64</xdr:col>
      <xdr:colOff>152400</xdr:colOff>
      <xdr:row>37</xdr:row>
      <xdr:rowOff>88900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73677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将来負担額について、地方債発行額より元利償還金が上回ったことから、地方債現在高が減少した。</a:t>
          </a:r>
          <a:endParaRPr lang="ja-JP" altLang="ja-JP" sz="1400">
            <a:effectLst/>
          </a:endParaRPr>
        </a:p>
        <a:p>
          <a:r>
            <a:rPr kumimoji="1" lang="ja-JP" altLang="ja-JP" sz="1100">
              <a:solidFill>
                <a:schemeClr val="dk1"/>
              </a:solidFill>
              <a:effectLst/>
              <a:latin typeface="+mn-lt"/>
              <a:ea typeface="+mn-ea"/>
              <a:cs typeface="+mn-cs"/>
            </a:rPr>
            <a:t>　今後も後世への負担を少しでも軽減するような新規事業の実施について精査するなどし、地方債の発行を抑制するなど財政の健全化を図る。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32402</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432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130034</xdr:rowOff>
    </xdr:from>
    <xdr:to>
      <xdr:col>73</xdr:col>
      <xdr:colOff>44450</xdr:colOff>
      <xdr:row>15</xdr:row>
      <xdr:rowOff>60184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85937</xdr:rowOff>
    </xdr:from>
    <xdr:to>
      <xdr:col>68</xdr:col>
      <xdr:colOff>203200</xdr:colOff>
      <xdr:row>16</xdr:row>
      <xdr:rowOff>16087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47924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962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124672</xdr:rowOff>
    </xdr:from>
    <xdr:to>
      <xdr:col>64</xdr:col>
      <xdr:colOff>152400</xdr:colOff>
      <xdr:row>15</xdr:row>
      <xdr:rowOff>54822</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3462000" y="252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64999</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29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28,693
27,930
290.21
32,171,025
31,149,852
862,102
11,385,328
19,312,506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定員適正化計画に基づき、過去５年間で職員数は減少した。</a:t>
          </a:r>
          <a:endParaRPr lang="ja-JP" altLang="ja-JP" sz="1400">
            <a:effectLst/>
          </a:endParaRPr>
        </a:p>
        <a:p>
          <a:r>
            <a:rPr kumimoji="1" lang="ja-JP" altLang="ja-JP" sz="1100">
              <a:solidFill>
                <a:schemeClr val="dk1"/>
              </a:solidFill>
              <a:effectLst/>
              <a:latin typeface="+mn-lt"/>
              <a:ea typeface="+mn-ea"/>
              <a:cs typeface="+mn-cs"/>
            </a:rPr>
            <a:t>　前年度と比較すると、類似団体平均及び県平均と比べて低い水準となった。</a:t>
          </a:r>
          <a:endParaRPr lang="ja-JP" altLang="ja-JP" sz="1400">
            <a:effectLst/>
          </a:endParaRPr>
        </a:p>
        <a:p>
          <a:r>
            <a:rPr kumimoji="1" lang="ja-JP" altLang="ja-JP" sz="1100">
              <a:solidFill>
                <a:schemeClr val="dk1"/>
              </a:solidFill>
              <a:effectLst/>
              <a:latin typeface="+mn-lt"/>
              <a:ea typeface="+mn-ea"/>
              <a:cs typeface="+mn-cs"/>
            </a:rPr>
            <a:t>　今後も定員適正化計画を推進するとともに、各種手当や実施事業の見直しを図るなどして、人件費の抑制に努める。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140716</xdr:rowOff>
    </xdr:from>
    <xdr:to>
      <xdr:col>24</xdr:col>
      <xdr:colOff>25400</xdr:colOff>
      <xdr:row>37</xdr:row>
      <xdr:rowOff>10414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1291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45991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140716</xdr:rowOff>
    </xdr:from>
    <xdr:to>
      <xdr:col>19</xdr:col>
      <xdr:colOff>187325</xdr:colOff>
      <xdr:row>37</xdr:row>
      <xdr:rowOff>5842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129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104140</xdr:rowOff>
    </xdr:from>
    <xdr:to>
      <xdr:col>15</xdr:col>
      <xdr:colOff>98425</xdr:colOff>
      <xdr:row>37</xdr:row>
      <xdr:rowOff>5842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7634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104140</xdr:rowOff>
    </xdr:from>
    <xdr:to>
      <xdr:col>11</xdr:col>
      <xdr:colOff>9525</xdr:colOff>
      <xdr:row>37</xdr:row>
      <xdr:rowOff>74422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76340"/>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137431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131064</xdr:rowOff>
    </xdr:from>
    <xdr:to>
      <xdr:col>24</xdr:col>
      <xdr:colOff>76200</xdr:colOff>
      <xdr:row>37</xdr:row>
      <xdr:rowOff>61214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147591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4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89916</xdr:rowOff>
    </xdr:from>
    <xdr:to>
      <xdr:col>20</xdr:col>
      <xdr:colOff>38100</xdr:colOff>
      <xdr:row>37</xdr:row>
      <xdr:rowOff>20066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126492</xdr:rowOff>
    </xdr:from>
    <xdr:to>
      <xdr:col>15</xdr:col>
      <xdr:colOff>149225</xdr:colOff>
      <xdr:row>37</xdr:row>
      <xdr:rowOff>56642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66819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53340</xdr:rowOff>
    </xdr:from>
    <xdr:to>
      <xdr:col>11</xdr:col>
      <xdr:colOff>60325</xdr:colOff>
      <xdr:row>36</xdr:row>
      <xdr:rowOff>154940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23622</xdr:rowOff>
    </xdr:from>
    <xdr:to>
      <xdr:col>6</xdr:col>
      <xdr:colOff>171450</xdr:colOff>
      <xdr:row>37</xdr:row>
      <xdr:rowOff>125222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135399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教育費、民生費等の委託料等の増額による数値の増と考えられる。</a:t>
          </a:r>
          <a:endParaRPr lang="ja-JP" altLang="ja-JP" sz="1400">
            <a:effectLst/>
          </a:endParaRPr>
        </a:p>
        <a:p>
          <a:r>
            <a:rPr kumimoji="1" lang="ja-JP" altLang="ja-JP" sz="1100">
              <a:solidFill>
                <a:schemeClr val="dk1"/>
              </a:solidFill>
              <a:effectLst/>
              <a:latin typeface="+mn-lt"/>
              <a:ea typeface="+mn-ea"/>
              <a:cs typeface="+mn-cs"/>
            </a:rPr>
            <a:t>　類似団体平均は下回っており、今後も事務作業の整理合理化等により歳出の削減に努める。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62230</xdr:rowOff>
    </xdr:from>
    <xdr:to>
      <xdr:col>82</xdr:col>
      <xdr:colOff>107950</xdr:colOff>
      <xdr:row>15</xdr:row>
      <xdr:rowOff>77470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6339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46990</xdr:rowOff>
    </xdr:from>
    <xdr:to>
      <xdr:col>78</xdr:col>
      <xdr:colOff>69850</xdr:colOff>
      <xdr:row>15</xdr:row>
      <xdr:rowOff>62230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187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134620</xdr:rowOff>
    </xdr:from>
    <xdr:to>
      <xdr:col>73</xdr:col>
      <xdr:colOff>180975</xdr:colOff>
      <xdr:row>15</xdr:row>
      <xdr:rowOff>46990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5349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111760</xdr:rowOff>
    </xdr:from>
    <xdr:to>
      <xdr:col>69</xdr:col>
      <xdr:colOff>92075</xdr:colOff>
      <xdr:row>14</xdr:row>
      <xdr:rowOff>134620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5120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26670</xdr:rowOff>
    </xdr:from>
    <xdr:to>
      <xdr:col>82</xdr:col>
      <xdr:colOff>158750</xdr:colOff>
      <xdr:row>15</xdr:row>
      <xdr:rowOff>128270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43197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4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11430</xdr:rowOff>
    </xdr:from>
    <xdr:to>
      <xdr:col>78</xdr:col>
      <xdr:colOff>120650</xdr:colOff>
      <xdr:row>15</xdr:row>
      <xdr:rowOff>113030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123207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52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167640</xdr:rowOff>
    </xdr:from>
    <xdr:to>
      <xdr:col>74</xdr:col>
      <xdr:colOff>31750</xdr:colOff>
      <xdr:row>15</xdr:row>
      <xdr:rowOff>97790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107967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83820</xdr:rowOff>
    </xdr:from>
    <xdr:to>
      <xdr:col>69</xdr:col>
      <xdr:colOff>142875</xdr:colOff>
      <xdr:row>15</xdr:row>
      <xdr:rowOff>13970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8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24147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25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60960</xdr:rowOff>
    </xdr:from>
    <xdr:to>
      <xdr:col>65</xdr:col>
      <xdr:colOff>53975</xdr:colOff>
      <xdr:row>14</xdr:row>
      <xdr:rowOff>162560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6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1287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前年度に比べ、自立支援医療事業、生活保護扶助費等の充当額の減に伴い減少（前年度比▲</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ポイント）している。</a:t>
          </a:r>
          <a:endParaRPr lang="ja-JP" altLang="ja-JP" sz="1400">
            <a:effectLst/>
          </a:endParaRPr>
        </a:p>
        <a:p>
          <a:r>
            <a:rPr kumimoji="1" lang="ja-JP" altLang="ja-JP" sz="1100">
              <a:solidFill>
                <a:schemeClr val="dk1"/>
              </a:solidFill>
              <a:effectLst/>
              <a:latin typeface="+mn-lt"/>
              <a:ea typeface="+mn-ea"/>
              <a:cs typeface="+mn-cs"/>
            </a:rPr>
            <a:t>　今後も増加が見込まれる単独補助費の見直し並びに高齢者の健康増進及び健康診断等の疫病予防に係る施策を推進し、扶助費の抑制に努める。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53522</xdr:rowOff>
    </xdr:from>
    <xdr:to>
      <xdr:col>24</xdr:col>
      <xdr:colOff>25400</xdr:colOff>
      <xdr:row>57</xdr:row>
      <xdr:rowOff>4535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483272"/>
          <a:ext cx="838200" cy="29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116312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4535</xdr:rowOff>
    </xdr:from>
    <xdr:to>
      <xdr:col>19</xdr:col>
      <xdr:colOff>187325</xdr:colOff>
      <xdr:row>57</xdr:row>
      <xdr:rowOff>37193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7771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1815</xdr:rowOff>
    </xdr:from>
    <xdr:to>
      <xdr:col>15</xdr:col>
      <xdr:colOff>98425</xdr:colOff>
      <xdr:row>57</xdr:row>
      <xdr:rowOff>37193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603015"/>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1815</xdr:rowOff>
    </xdr:from>
    <xdr:to>
      <xdr:col>11</xdr:col>
      <xdr:colOff>9525</xdr:colOff>
      <xdr:row>56</xdr:row>
      <xdr:rowOff>165100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03015"/>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19249</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125185</xdr:rowOff>
    </xdr:from>
    <xdr:to>
      <xdr:col>20</xdr:col>
      <xdr:colOff>38100</xdr:colOff>
      <xdr:row>57</xdr:row>
      <xdr:rowOff>55335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157843</xdr:rowOff>
    </xdr:from>
    <xdr:to>
      <xdr:col>15</xdr:col>
      <xdr:colOff>149225</xdr:colOff>
      <xdr:row>57</xdr:row>
      <xdr:rowOff>87993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72770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122465</xdr:rowOff>
    </xdr:from>
    <xdr:to>
      <xdr:col>11</xdr:col>
      <xdr:colOff>60325</xdr:colOff>
      <xdr:row>56</xdr:row>
      <xdr:rowOff>52615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37392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638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その他は、類似団体平均を下回っており、前年度より</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ポイント）している。</a:t>
          </a:r>
          <a:endParaRPr lang="ja-JP" altLang="ja-JP" sz="1400">
            <a:effectLst/>
          </a:endParaRPr>
        </a:p>
        <a:p>
          <a:r>
            <a:rPr kumimoji="1" lang="ja-JP" altLang="ja-JP" sz="1100">
              <a:solidFill>
                <a:schemeClr val="dk1"/>
              </a:solidFill>
              <a:effectLst/>
              <a:latin typeface="+mn-lt"/>
              <a:ea typeface="+mn-ea"/>
              <a:cs typeface="+mn-cs"/>
            </a:rPr>
            <a:t>　今後も現在</a:t>
          </a:r>
          <a:r>
            <a:rPr kumimoji="1" lang="ja-JP" altLang="en-US" sz="1100">
              <a:solidFill>
                <a:schemeClr val="dk1"/>
              </a:solidFill>
              <a:effectLst/>
              <a:latin typeface="+mn-lt"/>
              <a:ea typeface="+mn-ea"/>
              <a:cs typeface="+mn-cs"/>
            </a:rPr>
            <a:t>より減少</a:t>
          </a:r>
          <a:r>
            <a:rPr kumimoji="1" lang="ja-JP" altLang="ja-JP" sz="1100">
              <a:solidFill>
                <a:schemeClr val="dk1"/>
              </a:solidFill>
              <a:effectLst/>
              <a:latin typeface="+mn-lt"/>
              <a:ea typeface="+mn-ea"/>
              <a:cs typeface="+mn-cs"/>
            </a:rPr>
            <a:t>できるよう努める。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38100</xdr:rowOff>
    </xdr:from>
    <xdr:to>
      <xdr:col>82</xdr:col>
      <xdr:colOff>107950</xdr:colOff>
      <xdr:row>56</xdr:row>
      <xdr:rowOff>50800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6393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38100</xdr:rowOff>
    </xdr:from>
    <xdr:to>
      <xdr:col>78</xdr:col>
      <xdr:colOff>69850</xdr:colOff>
      <xdr:row>56</xdr:row>
      <xdr:rowOff>152400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639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127000</xdr:rowOff>
    </xdr:from>
    <xdr:to>
      <xdr:col>73</xdr:col>
      <xdr:colOff>180975</xdr:colOff>
      <xdr:row>56</xdr:row>
      <xdr:rowOff>152400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728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127000</xdr:rowOff>
    </xdr:from>
    <xdr:to>
      <xdr:col>69</xdr:col>
      <xdr:colOff>92075</xdr:colOff>
      <xdr:row>57</xdr:row>
      <xdr:rowOff>44450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7282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0</xdr:rowOff>
    </xdr:from>
    <xdr:to>
      <xdr:col>82</xdr:col>
      <xdr:colOff>158750</xdr:colOff>
      <xdr:row>56</xdr:row>
      <xdr:rowOff>101600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16527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158750</xdr:rowOff>
    </xdr:from>
    <xdr:to>
      <xdr:col>78</xdr:col>
      <xdr:colOff>120650</xdr:colOff>
      <xdr:row>56</xdr:row>
      <xdr:rowOff>88900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99077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57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101600</xdr:rowOff>
    </xdr:from>
    <xdr:to>
      <xdr:col>74</xdr:col>
      <xdr:colOff>31750</xdr:colOff>
      <xdr:row>57</xdr:row>
      <xdr:rowOff>31750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41927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76200</xdr:rowOff>
    </xdr:from>
    <xdr:to>
      <xdr:col>69</xdr:col>
      <xdr:colOff>142875</xdr:colOff>
      <xdr:row>57</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165100</xdr:rowOff>
    </xdr:from>
    <xdr:to>
      <xdr:col>65</xdr:col>
      <xdr:colOff>53975</xdr:colOff>
      <xdr:row>57</xdr:row>
      <xdr:rowOff>95250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105427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補助費は、前年度と比較すると増加（前年度比</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ポイント増）しているが、類似団体平均は下回っている。</a:t>
          </a:r>
          <a:endParaRPr lang="ja-JP" altLang="ja-JP" sz="1400">
            <a:effectLst/>
          </a:endParaRPr>
        </a:p>
        <a:p>
          <a:r>
            <a:rPr kumimoji="1" lang="ja-JP" altLang="ja-JP" sz="1100">
              <a:solidFill>
                <a:schemeClr val="dk1"/>
              </a:solidFill>
              <a:effectLst/>
              <a:latin typeface="+mn-lt"/>
              <a:ea typeface="+mn-ea"/>
              <a:cs typeface="+mn-cs"/>
            </a:rPr>
            <a:t>　今後も事務事業の整理合理化、見直し等により経費の縮減に努める。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152146</xdr:rowOff>
    </xdr:from>
    <xdr:to>
      <xdr:col>82</xdr:col>
      <xdr:colOff>107950</xdr:colOff>
      <xdr:row>35</xdr:row>
      <xdr:rowOff>156718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15289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115570</xdr:rowOff>
    </xdr:from>
    <xdr:to>
      <xdr:col>78</xdr:col>
      <xdr:colOff>69850</xdr:colOff>
      <xdr:row>35</xdr:row>
      <xdr:rowOff>152146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1163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88138</xdr:rowOff>
    </xdr:from>
    <xdr:to>
      <xdr:col>73</xdr:col>
      <xdr:colOff>180975</xdr:colOff>
      <xdr:row>35</xdr:row>
      <xdr:rowOff>115570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0888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88138</xdr:rowOff>
    </xdr:from>
    <xdr:to>
      <xdr:col>69</xdr:col>
      <xdr:colOff>92075</xdr:colOff>
      <xdr:row>35</xdr:row>
      <xdr:rowOff>106426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0888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105918</xdr:rowOff>
    </xdr:from>
    <xdr:to>
      <xdr:col>82</xdr:col>
      <xdr:colOff>158750</xdr:colOff>
      <xdr:row>36</xdr:row>
      <xdr:rowOff>36068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122445</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95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101346</xdr:rowOff>
    </xdr:from>
    <xdr:to>
      <xdr:col>78</xdr:col>
      <xdr:colOff>120650</xdr:colOff>
      <xdr:row>36</xdr:row>
      <xdr:rowOff>31496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41673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870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64770</xdr:rowOff>
    </xdr:from>
    <xdr:to>
      <xdr:col>74</xdr:col>
      <xdr:colOff>31750</xdr:colOff>
      <xdr:row>35</xdr:row>
      <xdr:rowOff>166370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5097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37338</xdr:rowOff>
    </xdr:from>
    <xdr:to>
      <xdr:col>69</xdr:col>
      <xdr:colOff>142875</xdr:colOff>
      <xdr:row>35</xdr:row>
      <xdr:rowOff>138938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149115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55626</xdr:rowOff>
    </xdr:from>
    <xdr:to>
      <xdr:col>65</xdr:col>
      <xdr:colOff>53975</xdr:colOff>
      <xdr:row>35</xdr:row>
      <xdr:rowOff>157226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167403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前年度と比較すると減少（前年度比▲</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ポイント）しているが、類似団体平均を上回っている。</a:t>
          </a:r>
          <a:endParaRPr lang="ja-JP" altLang="ja-JP" sz="1400">
            <a:effectLst/>
          </a:endParaRPr>
        </a:p>
        <a:p>
          <a:r>
            <a:rPr kumimoji="1" lang="ja-JP" altLang="ja-JP" sz="1100">
              <a:solidFill>
                <a:schemeClr val="dk1"/>
              </a:solidFill>
              <a:effectLst/>
              <a:latin typeface="+mn-lt"/>
              <a:ea typeface="+mn-ea"/>
              <a:cs typeface="+mn-cs"/>
            </a:rPr>
            <a:t>　今後は、普通建設事業の見直し等により、新たな市債発行を抑制し、交付税算入率の高い有利な市債の発行に努めるなど、健全な市債運営を図る。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45085</xdr:rowOff>
    </xdr:from>
    <xdr:to>
      <xdr:col>24</xdr:col>
      <xdr:colOff>25400</xdr:colOff>
      <xdr:row>75</xdr:row>
      <xdr:rowOff>90805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90383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142257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58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90805</xdr:rowOff>
    </xdr:from>
    <xdr:to>
      <xdr:col>19</xdr:col>
      <xdr:colOff>187325</xdr:colOff>
      <xdr:row>75</xdr:row>
      <xdr:rowOff>98425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94955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79392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67945</xdr:rowOff>
    </xdr:from>
    <xdr:to>
      <xdr:col>15</xdr:col>
      <xdr:colOff>98425</xdr:colOff>
      <xdr:row>75</xdr:row>
      <xdr:rowOff>98425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9266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67945</xdr:rowOff>
    </xdr:from>
    <xdr:to>
      <xdr:col>11</xdr:col>
      <xdr:colOff>9525</xdr:colOff>
      <xdr:row>75</xdr:row>
      <xdr:rowOff>83185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92669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165735</xdr:rowOff>
    </xdr:from>
    <xdr:to>
      <xdr:col>24</xdr:col>
      <xdr:colOff>76200</xdr:colOff>
      <xdr:row>75</xdr:row>
      <xdr:rowOff>95885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85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137812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25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40005</xdr:rowOff>
    </xdr:from>
    <xdr:to>
      <xdr:col>20</xdr:col>
      <xdr:colOff>38100</xdr:colOff>
      <xdr:row>75</xdr:row>
      <xdr:rowOff>141605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9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126382</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85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47625</xdr:rowOff>
    </xdr:from>
    <xdr:to>
      <xdr:col>15</xdr:col>
      <xdr:colOff>149225</xdr:colOff>
      <xdr:row>75</xdr:row>
      <xdr:rowOff>149225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90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134002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9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17145</xdr:rowOff>
    </xdr:from>
    <xdr:to>
      <xdr:col>11</xdr:col>
      <xdr:colOff>60325</xdr:colOff>
      <xdr:row>75</xdr:row>
      <xdr:rowOff>118745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7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103522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62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32385</xdr:rowOff>
    </xdr:from>
    <xdr:to>
      <xdr:col>6</xdr:col>
      <xdr:colOff>171450</xdr:colOff>
      <xdr:row>75</xdr:row>
      <xdr:rowOff>133985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9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118763</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7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類似団体平均を大きく下回っており、前年度より減少（前年度比▲</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ポイント）している。</a:t>
          </a:r>
          <a:endParaRPr lang="ja-JP" altLang="ja-JP" sz="1400">
            <a:effectLst/>
          </a:endParaRPr>
        </a:p>
        <a:p>
          <a:r>
            <a:rPr kumimoji="1" lang="ja-JP" altLang="ja-JP" sz="1100">
              <a:solidFill>
                <a:schemeClr val="dk1"/>
              </a:solidFill>
              <a:effectLst/>
              <a:latin typeface="+mn-lt"/>
              <a:ea typeface="+mn-ea"/>
              <a:cs typeface="+mn-cs"/>
            </a:rPr>
            <a:t>　依然として扶助費については、類似団体平均を上回っていることから、類似団体と同程度の水準となるよう改善に努める。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133858</xdr:rowOff>
    </xdr:from>
    <xdr:to>
      <xdr:col>82</xdr:col>
      <xdr:colOff>107950</xdr:colOff>
      <xdr:row>74</xdr:row>
      <xdr:rowOff>26416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264970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26416</xdr:rowOff>
    </xdr:from>
    <xdr:to>
      <xdr:col>78</xdr:col>
      <xdr:colOff>69850</xdr:colOff>
      <xdr:row>74</xdr:row>
      <xdr:rowOff>72136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27137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168148</xdr:rowOff>
    </xdr:from>
    <xdr:to>
      <xdr:col>73</xdr:col>
      <xdr:colOff>180975</xdr:colOff>
      <xdr:row>74</xdr:row>
      <xdr:rowOff>72136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2512548"/>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168148</xdr:rowOff>
    </xdr:from>
    <xdr:to>
      <xdr:col>69</xdr:col>
      <xdr:colOff>92075</xdr:colOff>
      <xdr:row>74</xdr:row>
      <xdr:rowOff>72136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512548"/>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83058</xdr:rowOff>
    </xdr:from>
    <xdr:to>
      <xdr:col>82</xdr:col>
      <xdr:colOff>158750</xdr:colOff>
      <xdr:row>74</xdr:row>
      <xdr:rowOff>13208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59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99585</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44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147066</xdr:rowOff>
    </xdr:from>
    <xdr:to>
      <xdr:col>78</xdr:col>
      <xdr:colOff>120650</xdr:colOff>
      <xdr:row>74</xdr:row>
      <xdr:rowOff>77216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66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87393</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431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21336</xdr:rowOff>
    </xdr:from>
    <xdr:to>
      <xdr:col>74</xdr:col>
      <xdr:colOff>31750</xdr:colOff>
      <xdr:row>74</xdr:row>
      <xdr:rowOff>122936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70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133113</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47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117348</xdr:rowOff>
    </xdr:from>
    <xdr:to>
      <xdr:col>69</xdr:col>
      <xdr:colOff>142875</xdr:colOff>
      <xdr:row>73</xdr:row>
      <xdr:rowOff>47498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46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57675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23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21336</xdr:rowOff>
    </xdr:from>
    <xdr:to>
      <xdr:col>65</xdr:col>
      <xdr:colOff>53975</xdr:colOff>
      <xdr:row>74</xdr:row>
      <xdr:rowOff>122936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70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133113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47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27788</xdr:rowOff>
    </xdr:from>
    <xdr:to>
      <xdr:col>29</xdr:col>
      <xdr:colOff>127000</xdr:colOff>
      <xdr:row>17</xdr:row>
      <xdr:rowOff>116427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990063"/>
          <a:ext cx="647700" cy="88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12565</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74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116427</xdr:rowOff>
    </xdr:from>
    <xdr:to>
      <xdr:col>26</xdr:col>
      <xdr:colOff>50800</xdr:colOff>
      <xdr:row>17</xdr:row>
      <xdr:rowOff>170920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078702"/>
          <a:ext cx="698500" cy="54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11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152203</xdr:rowOff>
    </xdr:from>
    <xdr:to>
      <xdr:col>22</xdr:col>
      <xdr:colOff>114300</xdr:colOff>
      <xdr:row>17</xdr:row>
      <xdr:rowOff>170920</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3606800" y="3114478"/>
          <a:ext cx="698500" cy="187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49722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4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152203</xdr:rowOff>
    </xdr:from>
    <xdr:to>
      <xdr:col>18</xdr:col>
      <xdr:colOff>177800</xdr:colOff>
      <xdr:row>18</xdr:row>
      <xdr:rowOff>10785</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114478"/>
          <a:ext cx="698500" cy="300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34523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16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74109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0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148438</xdr:rowOff>
    </xdr:from>
    <xdr:to>
      <xdr:col>29</xdr:col>
      <xdr:colOff>177800</xdr:colOff>
      <xdr:row>17</xdr:row>
      <xdr:rowOff>78588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9392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164965</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784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65627</xdr:rowOff>
    </xdr:from>
    <xdr:to>
      <xdr:col>26</xdr:col>
      <xdr:colOff>101600</xdr:colOff>
      <xdr:row>17</xdr:row>
      <xdr:rowOff>167227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027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5954</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796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120120</xdr:rowOff>
    </xdr:from>
    <xdr:to>
      <xdr:col>22</xdr:col>
      <xdr:colOff>165100</xdr:colOff>
      <xdr:row>18</xdr:row>
      <xdr:rowOff>50270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0823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35047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168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101403</xdr:rowOff>
    </xdr:from>
    <xdr:to>
      <xdr:col>19</xdr:col>
      <xdr:colOff>38100</xdr:colOff>
      <xdr:row>18</xdr:row>
      <xdr:rowOff>31553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063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41730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832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131435</xdr:rowOff>
    </xdr:from>
    <xdr:to>
      <xdr:col>15</xdr:col>
      <xdr:colOff>101600</xdr:colOff>
      <xdr:row>18</xdr:row>
      <xdr:rowOff>61585</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093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71762</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86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28846</xdr:rowOff>
    </xdr:from>
    <xdr:to>
      <xdr:col>29</xdr:col>
      <xdr:colOff>127000</xdr:colOff>
      <xdr:row>38</xdr:row>
      <xdr:rowOff>44632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7496446"/>
          <a:ext cx="647700" cy="157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29409</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4970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28846</xdr:rowOff>
    </xdr:from>
    <xdr:to>
      <xdr:col>26</xdr:col>
      <xdr:colOff>50800</xdr:colOff>
      <xdr:row>38</xdr:row>
      <xdr:rowOff>35116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7496446"/>
          <a:ext cx="698500" cy="62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86969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55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28463</xdr:rowOff>
    </xdr:from>
    <xdr:to>
      <xdr:col>22</xdr:col>
      <xdr:colOff>114300</xdr:colOff>
      <xdr:row>38</xdr:row>
      <xdr:rowOff>35116</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3606800" y="7496063"/>
          <a:ext cx="698500" cy="6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87913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55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28463</xdr:rowOff>
    </xdr:from>
    <xdr:to>
      <xdr:col>18</xdr:col>
      <xdr:colOff>177800</xdr:colOff>
      <xdr:row>38</xdr:row>
      <xdr:rowOff>56872</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496063"/>
          <a:ext cx="698500" cy="284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91411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97076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336732</xdr:rowOff>
    </xdr:from>
    <xdr:to>
      <xdr:col>29</xdr:col>
      <xdr:colOff>177800</xdr:colOff>
      <xdr:row>38</xdr:row>
      <xdr:rowOff>95432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614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181809</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30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320946</xdr:rowOff>
    </xdr:from>
    <xdr:to>
      <xdr:col>26</xdr:col>
      <xdr:colOff>101600</xdr:colOff>
      <xdr:row>38</xdr:row>
      <xdr:rowOff>79646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456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89823</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214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327216</xdr:rowOff>
    </xdr:from>
    <xdr:to>
      <xdr:col>22</xdr:col>
      <xdr:colOff>165100</xdr:colOff>
      <xdr:row>38</xdr:row>
      <xdr:rowOff>85916</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519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96093</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22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320563</xdr:rowOff>
    </xdr:from>
    <xdr:to>
      <xdr:col>19</xdr:col>
      <xdr:colOff>38100</xdr:colOff>
      <xdr:row>38</xdr:row>
      <xdr:rowOff>79263</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452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89440</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214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6072</xdr:rowOff>
    </xdr:from>
    <xdr:to>
      <xdr:col>15</xdr:col>
      <xdr:colOff>101600</xdr:colOff>
      <xdr:row>38</xdr:row>
      <xdr:rowOff>107672</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73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117849</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242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28,693
27,930
290.21
32,171,025
31,149,852
862,102
11,385,328
19,312,506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131960</xdr:rowOff>
    </xdr:from>
    <xdr:to>
      <xdr:col>24</xdr:col>
      <xdr:colOff>63500</xdr:colOff>
      <xdr:row>37</xdr:row>
      <xdr:rowOff>42501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04160"/>
          <a:ext cx="838200" cy="8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133331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62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36481</xdr:rowOff>
    </xdr:from>
    <xdr:to>
      <xdr:col>19</xdr:col>
      <xdr:colOff>177800</xdr:colOff>
      <xdr:row>37</xdr:row>
      <xdr:rowOff>42501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380131"/>
          <a:ext cx="8890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162221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99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36481</xdr:rowOff>
    </xdr:from>
    <xdr:to>
      <xdr:col>15</xdr:col>
      <xdr:colOff>50800</xdr:colOff>
      <xdr:row>37</xdr:row>
      <xdr:rowOff>58536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80131"/>
          <a:ext cx="889000" cy="2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15776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3008</xdr:rowOff>
    </xdr:from>
    <xdr:to>
      <xdr:col>10</xdr:col>
      <xdr:colOff>114300</xdr:colOff>
      <xdr:row>37</xdr:row>
      <xdr:rowOff>58536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346658"/>
          <a:ext cx="889000" cy="5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23330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46350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81160</xdr:rowOff>
    </xdr:from>
    <xdr:to>
      <xdr:col>24</xdr:col>
      <xdr:colOff>114300</xdr:colOff>
      <xdr:row>37</xdr:row>
      <xdr:rowOff>11310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5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59587</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31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163151</xdr:rowOff>
    </xdr:from>
    <xdr:to>
      <xdr:col>20</xdr:col>
      <xdr:colOff>38100</xdr:colOff>
      <xdr:row>37</xdr:row>
      <xdr:rowOff>93301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3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84428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2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157131</xdr:rowOff>
    </xdr:from>
    <xdr:to>
      <xdr:col>15</xdr:col>
      <xdr:colOff>101600</xdr:colOff>
      <xdr:row>37</xdr:row>
      <xdr:rowOff>87281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2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78408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2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7736</xdr:rowOff>
    </xdr:from>
    <xdr:to>
      <xdr:col>10</xdr:col>
      <xdr:colOff>165100</xdr:colOff>
      <xdr:row>37</xdr:row>
      <xdr:rowOff>109336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5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100463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44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123658</xdr:rowOff>
    </xdr:from>
    <xdr:to>
      <xdr:col>6</xdr:col>
      <xdr:colOff>38100</xdr:colOff>
      <xdr:row>37</xdr:row>
      <xdr:rowOff>53808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9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70335</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607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87240</xdr:rowOff>
    </xdr:from>
    <xdr:to>
      <xdr:col>24</xdr:col>
      <xdr:colOff>63500</xdr:colOff>
      <xdr:row>58</xdr:row>
      <xdr:rowOff>95062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10031340"/>
          <a:ext cx="838200" cy="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42436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87240</xdr:rowOff>
    </xdr:from>
    <xdr:to>
      <xdr:col>19</xdr:col>
      <xdr:colOff>177800</xdr:colOff>
      <xdr:row>58</xdr:row>
      <xdr:rowOff>91485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31340"/>
          <a:ext cx="88900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157756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10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91485</xdr:rowOff>
    </xdr:from>
    <xdr:to>
      <xdr:col>15</xdr:col>
      <xdr:colOff>50800</xdr:colOff>
      <xdr:row>58</xdr:row>
      <xdr:rowOff>100047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35585"/>
          <a:ext cx="889000" cy="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158147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10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97732</xdr:rowOff>
    </xdr:from>
    <xdr:to>
      <xdr:col>10</xdr:col>
      <xdr:colOff>114300</xdr:colOff>
      <xdr:row>58</xdr:row>
      <xdr:rowOff>100047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041832"/>
          <a:ext cx="889000" cy="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159474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10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160883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1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44262</xdr:rowOff>
    </xdr:from>
    <xdr:to>
      <xdr:col>24</xdr:col>
      <xdr:colOff>114300</xdr:colOff>
      <xdr:row>58</xdr:row>
      <xdr:rowOff>145862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8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3639</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76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36440</xdr:rowOff>
    </xdr:from>
    <xdr:to>
      <xdr:col>20</xdr:col>
      <xdr:colOff>38100</xdr:colOff>
      <xdr:row>58</xdr:row>
      <xdr:rowOff>138040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154567</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5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40685</xdr:rowOff>
    </xdr:from>
    <xdr:to>
      <xdr:col>15</xdr:col>
      <xdr:colOff>101600</xdr:colOff>
      <xdr:row>58</xdr:row>
      <xdr:rowOff>142285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8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158812</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60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49247</xdr:rowOff>
    </xdr:from>
    <xdr:to>
      <xdr:col>10</xdr:col>
      <xdr:colOff>165100</xdr:colOff>
      <xdr:row>58</xdr:row>
      <xdr:rowOff>150847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9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167374</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68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46932</xdr:rowOff>
    </xdr:from>
    <xdr:to>
      <xdr:col>6</xdr:col>
      <xdr:colOff>38100</xdr:colOff>
      <xdr:row>58</xdr:row>
      <xdr:rowOff>148532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165059</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66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16917</xdr:rowOff>
    </xdr:from>
    <xdr:to>
      <xdr:col>24</xdr:col>
      <xdr:colOff>63500</xdr:colOff>
      <xdr:row>79</xdr:row>
      <xdr:rowOff>23470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561467"/>
          <a:ext cx="8382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23470</xdr:rowOff>
    </xdr:from>
    <xdr:to>
      <xdr:col>19</xdr:col>
      <xdr:colOff>177800</xdr:colOff>
      <xdr:row>79</xdr:row>
      <xdr:rowOff>24206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568020"/>
          <a:ext cx="889000" cy="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24206</xdr:rowOff>
    </xdr:from>
    <xdr:to>
      <xdr:col>15</xdr:col>
      <xdr:colOff>50800</xdr:colOff>
      <xdr:row>79</xdr:row>
      <xdr:rowOff>26912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568756"/>
          <a:ext cx="889000" cy="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26912</xdr:rowOff>
    </xdr:from>
    <xdr:to>
      <xdr:col>10</xdr:col>
      <xdr:colOff>114300</xdr:colOff>
      <xdr:row>79</xdr:row>
      <xdr:rowOff>26949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71462"/>
          <a:ext cx="889000" cy="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137567</xdr:rowOff>
    </xdr:from>
    <xdr:to>
      <xdr:col>24</xdr:col>
      <xdr:colOff>114300</xdr:colOff>
      <xdr:row>79</xdr:row>
      <xdr:rowOff>67717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51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52494</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42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144120</xdr:rowOff>
    </xdr:from>
    <xdr:to>
      <xdr:col>20</xdr:col>
      <xdr:colOff>38100</xdr:colOff>
      <xdr:row>79</xdr:row>
      <xdr:rowOff>74270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51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65397</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60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144856</xdr:rowOff>
    </xdr:from>
    <xdr:to>
      <xdr:col>15</xdr:col>
      <xdr:colOff>101600</xdr:colOff>
      <xdr:row>79</xdr:row>
      <xdr:rowOff>75006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51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66133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610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147562</xdr:rowOff>
    </xdr:from>
    <xdr:to>
      <xdr:col>10</xdr:col>
      <xdr:colOff>165100</xdr:colOff>
      <xdr:row>79</xdr:row>
      <xdr:rowOff>77712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520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68839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613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147599</xdr:rowOff>
    </xdr:from>
    <xdr:to>
      <xdr:col>6</xdr:col>
      <xdr:colOff>38100</xdr:colOff>
      <xdr:row>79</xdr:row>
      <xdr:rowOff>77749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52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68876</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613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25797</xdr:rowOff>
    </xdr:from>
    <xdr:to>
      <xdr:col>24</xdr:col>
      <xdr:colOff>63500</xdr:colOff>
      <xdr:row>93</xdr:row>
      <xdr:rowOff>94636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5970647"/>
          <a:ext cx="838200" cy="6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51226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38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94636</xdr:rowOff>
    </xdr:from>
    <xdr:to>
      <xdr:col>19</xdr:col>
      <xdr:colOff>177800</xdr:colOff>
      <xdr:row>94</xdr:row>
      <xdr:rowOff>53366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039486"/>
          <a:ext cx="889000" cy="130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33746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49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77673</xdr:rowOff>
    </xdr:from>
    <xdr:to>
      <xdr:col>15</xdr:col>
      <xdr:colOff>50800</xdr:colOff>
      <xdr:row>94</xdr:row>
      <xdr:rowOff>53366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022523"/>
          <a:ext cx="889000" cy="147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103271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77673</xdr:rowOff>
    </xdr:from>
    <xdr:to>
      <xdr:col>10</xdr:col>
      <xdr:colOff>114300</xdr:colOff>
      <xdr:row>94</xdr:row>
      <xdr:rowOff>101882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022523"/>
          <a:ext cx="889000" cy="19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23330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146447</xdr:rowOff>
    </xdr:from>
    <xdr:to>
      <xdr:col>24</xdr:col>
      <xdr:colOff>114300</xdr:colOff>
      <xdr:row>93</xdr:row>
      <xdr:rowOff>76597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91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169324</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771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43836</xdr:rowOff>
    </xdr:from>
    <xdr:to>
      <xdr:col>20</xdr:col>
      <xdr:colOff>38100</xdr:colOff>
      <xdr:row>93</xdr:row>
      <xdr:rowOff>145436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598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161963</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763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2566</xdr:rowOff>
    </xdr:from>
    <xdr:to>
      <xdr:col>15</xdr:col>
      <xdr:colOff>101600</xdr:colOff>
      <xdr:row>94</xdr:row>
      <xdr:rowOff>104166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11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120693</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5894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26873</xdr:rowOff>
    </xdr:from>
    <xdr:to>
      <xdr:col>10</xdr:col>
      <xdr:colOff>165100</xdr:colOff>
      <xdr:row>93</xdr:row>
      <xdr:rowOff>128473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597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145000</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746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51082</xdr:rowOff>
    </xdr:from>
    <xdr:to>
      <xdr:col>6</xdr:col>
      <xdr:colOff>38100</xdr:colOff>
      <xdr:row>94</xdr:row>
      <xdr:rowOff>152682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16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169209</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5942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165656</xdr:rowOff>
    </xdr:from>
    <xdr:to>
      <xdr:col>55</xdr:col>
      <xdr:colOff>0</xdr:colOff>
      <xdr:row>37</xdr:row>
      <xdr:rowOff>167419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509306"/>
          <a:ext cx="838200" cy="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70387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42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164405</xdr:rowOff>
    </xdr:from>
    <xdr:to>
      <xdr:col>50</xdr:col>
      <xdr:colOff>114300</xdr:colOff>
      <xdr:row>37</xdr:row>
      <xdr:rowOff>165656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508055"/>
          <a:ext cx="889000" cy="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164442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16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164405</xdr:rowOff>
    </xdr:from>
    <xdr:to>
      <xdr:col>45</xdr:col>
      <xdr:colOff>177800</xdr:colOff>
      <xdr:row>38</xdr:row>
      <xdr:rowOff>7422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508055"/>
          <a:ext cx="889000" cy="14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168949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16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19280</xdr:rowOff>
    </xdr:from>
    <xdr:to>
      <xdr:col>41</xdr:col>
      <xdr:colOff>50800</xdr:colOff>
      <xdr:row>38</xdr:row>
      <xdr:rowOff>7422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191480"/>
          <a:ext cx="889000" cy="33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6953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27034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5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116619</xdr:rowOff>
    </xdr:from>
    <xdr:to>
      <xdr:col>55</xdr:col>
      <xdr:colOff>50800</xdr:colOff>
      <xdr:row>38</xdr:row>
      <xdr:rowOff>46769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6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95046</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43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114856</xdr:rowOff>
    </xdr:from>
    <xdr:to>
      <xdr:col>50</xdr:col>
      <xdr:colOff>165100</xdr:colOff>
      <xdr:row>38</xdr:row>
      <xdr:rowOff>45006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5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36133</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5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113605</xdr:rowOff>
    </xdr:from>
    <xdr:to>
      <xdr:col>46</xdr:col>
      <xdr:colOff>38100</xdr:colOff>
      <xdr:row>38</xdr:row>
      <xdr:rowOff>43755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5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34882</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4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128072</xdr:rowOff>
    </xdr:from>
    <xdr:to>
      <xdr:col>41</xdr:col>
      <xdr:colOff>101600</xdr:colOff>
      <xdr:row>38</xdr:row>
      <xdr:rowOff>58223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7172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49349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56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139930</xdr:rowOff>
    </xdr:from>
    <xdr:to>
      <xdr:col>36</xdr:col>
      <xdr:colOff>165100</xdr:colOff>
      <xdr:row>36</xdr:row>
      <xdr:rowOff>70080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14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61207</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233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4785</xdr:rowOff>
    </xdr:from>
    <xdr:to>
      <xdr:col>55</xdr:col>
      <xdr:colOff>0</xdr:colOff>
      <xdr:row>55</xdr:row>
      <xdr:rowOff>37269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434535"/>
          <a:ext cx="838200" cy="3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131134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60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4785</xdr:rowOff>
    </xdr:from>
    <xdr:to>
      <xdr:col>50</xdr:col>
      <xdr:colOff>114300</xdr:colOff>
      <xdr:row>55</xdr:row>
      <xdr:rowOff>134250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434535"/>
          <a:ext cx="889000" cy="129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101576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0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151322</xdr:rowOff>
    </xdr:from>
    <xdr:to>
      <xdr:col>45</xdr:col>
      <xdr:colOff>177800</xdr:colOff>
      <xdr:row>55</xdr:row>
      <xdr:rowOff>134250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409622"/>
          <a:ext cx="889000" cy="154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132510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3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151322</xdr:rowOff>
    </xdr:from>
    <xdr:to>
      <xdr:col>41</xdr:col>
      <xdr:colOff>50800</xdr:colOff>
      <xdr:row>55</xdr:row>
      <xdr:rowOff>106640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409622"/>
          <a:ext cx="889000" cy="126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83471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6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101013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157919</xdr:rowOff>
    </xdr:from>
    <xdr:to>
      <xdr:col>55</xdr:col>
      <xdr:colOff>50800</xdr:colOff>
      <xdr:row>55</xdr:row>
      <xdr:rowOff>88069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41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9346</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267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125435</xdr:rowOff>
    </xdr:from>
    <xdr:to>
      <xdr:col>50</xdr:col>
      <xdr:colOff>165100</xdr:colOff>
      <xdr:row>55</xdr:row>
      <xdr:rowOff>55585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38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72112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158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83450</xdr:rowOff>
    </xdr:from>
    <xdr:to>
      <xdr:col>46</xdr:col>
      <xdr:colOff>38100</xdr:colOff>
      <xdr:row>56</xdr:row>
      <xdr:rowOff>13600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51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30127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288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100522</xdr:rowOff>
    </xdr:from>
    <xdr:to>
      <xdr:col>41</xdr:col>
      <xdr:colOff>101600</xdr:colOff>
      <xdr:row>55</xdr:row>
      <xdr:rowOff>30672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35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47199</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134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55840</xdr:rowOff>
    </xdr:from>
    <xdr:to>
      <xdr:col>36</xdr:col>
      <xdr:colOff>165100</xdr:colOff>
      <xdr:row>55</xdr:row>
      <xdr:rowOff>157440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48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2517</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260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136891</xdr:rowOff>
    </xdr:from>
    <xdr:to>
      <xdr:col>55</xdr:col>
      <xdr:colOff>0</xdr:colOff>
      <xdr:row>77</xdr:row>
      <xdr:rowOff>28578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167091"/>
          <a:ext cx="838200" cy="6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113755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15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170093</xdr:rowOff>
    </xdr:from>
    <xdr:to>
      <xdr:col>50</xdr:col>
      <xdr:colOff>114300</xdr:colOff>
      <xdr:row>77</xdr:row>
      <xdr:rowOff>28578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028843"/>
          <a:ext cx="889000" cy="20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105100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7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31975</xdr:rowOff>
    </xdr:from>
    <xdr:to>
      <xdr:col>45</xdr:col>
      <xdr:colOff>177800</xdr:colOff>
      <xdr:row>75</xdr:row>
      <xdr:rowOff>170093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2547825"/>
          <a:ext cx="889000" cy="48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110881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48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31975</xdr:rowOff>
    </xdr:from>
    <xdr:to>
      <xdr:col>41</xdr:col>
      <xdr:colOff>50800</xdr:colOff>
      <xdr:row>76</xdr:row>
      <xdr:rowOff>95819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2547825"/>
          <a:ext cx="889000" cy="57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43749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1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20931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3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86091</xdr:rowOff>
    </xdr:from>
    <xdr:to>
      <xdr:col>55</xdr:col>
      <xdr:colOff>50800</xdr:colOff>
      <xdr:row>77</xdr:row>
      <xdr:rowOff>16241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11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108969</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296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149228</xdr:rowOff>
    </xdr:from>
    <xdr:to>
      <xdr:col>50</xdr:col>
      <xdr:colOff>165100</xdr:colOff>
      <xdr:row>77</xdr:row>
      <xdr:rowOff>79378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1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95906</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295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119293</xdr:rowOff>
    </xdr:from>
    <xdr:to>
      <xdr:col>46</xdr:col>
      <xdr:colOff>38100</xdr:colOff>
      <xdr:row>76</xdr:row>
      <xdr:rowOff>49442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297804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65970</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275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152625</xdr:rowOff>
    </xdr:from>
    <xdr:to>
      <xdr:col>41</xdr:col>
      <xdr:colOff>101600</xdr:colOff>
      <xdr:row>73</xdr:row>
      <xdr:rowOff>82775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249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71</xdr:row>
      <xdr:rowOff>99302</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61795" y="12272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45019</xdr:rowOff>
    </xdr:from>
    <xdr:to>
      <xdr:col>36</xdr:col>
      <xdr:colOff>165100</xdr:colOff>
      <xdr:row>76</xdr:row>
      <xdr:rowOff>146619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07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163147</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285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136934</xdr:rowOff>
    </xdr:from>
    <xdr:to>
      <xdr:col>55</xdr:col>
      <xdr:colOff>0</xdr:colOff>
      <xdr:row>97</xdr:row>
      <xdr:rowOff>30172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596134"/>
          <a:ext cx="838200" cy="6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160515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276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136934</xdr:rowOff>
    </xdr:from>
    <xdr:to>
      <xdr:col>50</xdr:col>
      <xdr:colOff>114300</xdr:colOff>
      <xdr:row>97</xdr:row>
      <xdr:rowOff>94163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596134"/>
          <a:ext cx="889000" cy="12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102466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2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94163</xdr:rowOff>
    </xdr:from>
    <xdr:to>
      <xdr:col>45</xdr:col>
      <xdr:colOff>177800</xdr:colOff>
      <xdr:row>97</xdr:row>
      <xdr:rowOff>99650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724813"/>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135653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25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77910</xdr:rowOff>
    </xdr:from>
    <xdr:to>
      <xdr:col>41</xdr:col>
      <xdr:colOff>50800</xdr:colOff>
      <xdr:row>97</xdr:row>
      <xdr:rowOff>99650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708560"/>
          <a:ext cx="889000" cy="2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120051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23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145146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26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150822</xdr:rowOff>
    </xdr:from>
    <xdr:to>
      <xdr:col>55</xdr:col>
      <xdr:colOff>50800</xdr:colOff>
      <xdr:row>97</xdr:row>
      <xdr:rowOff>80972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1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65749</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2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86134</xdr:rowOff>
    </xdr:from>
    <xdr:to>
      <xdr:col>50</xdr:col>
      <xdr:colOff>165100</xdr:colOff>
      <xdr:row>97</xdr:row>
      <xdr:rowOff>16284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54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7411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63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43363</xdr:rowOff>
    </xdr:from>
    <xdr:to>
      <xdr:col>46</xdr:col>
      <xdr:colOff>38100</xdr:colOff>
      <xdr:row>97</xdr:row>
      <xdr:rowOff>144963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7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136090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76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48850</xdr:rowOff>
    </xdr:from>
    <xdr:to>
      <xdr:col>41</xdr:col>
      <xdr:colOff>101600</xdr:colOff>
      <xdr:row>97</xdr:row>
      <xdr:rowOff>150450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141577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77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27110</xdr:rowOff>
    </xdr:from>
    <xdr:to>
      <xdr:col>36</xdr:col>
      <xdr:colOff>165100</xdr:colOff>
      <xdr:row>97</xdr:row>
      <xdr:rowOff>128710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6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119837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75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78073</xdr:rowOff>
    </xdr:from>
    <xdr:to>
      <xdr:col>85</xdr:col>
      <xdr:colOff>127000</xdr:colOff>
      <xdr:row>39</xdr:row>
      <xdr:rowOff>91018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64623"/>
          <a:ext cx="838200" cy="12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49275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6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29776</xdr:rowOff>
    </xdr:from>
    <xdr:to>
      <xdr:col>81</xdr:col>
      <xdr:colOff>50800</xdr:colOff>
      <xdr:row>39</xdr:row>
      <xdr:rowOff>78073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16326"/>
          <a:ext cx="889000" cy="4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126484</xdr:rowOff>
    </xdr:from>
    <xdr:to>
      <xdr:col>76</xdr:col>
      <xdr:colOff>114300</xdr:colOff>
      <xdr:row>39</xdr:row>
      <xdr:rowOff>29776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41584"/>
          <a:ext cx="889000" cy="74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111917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79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126484</xdr:rowOff>
    </xdr:from>
    <xdr:to>
      <xdr:col>71</xdr:col>
      <xdr:colOff>177800</xdr:colOff>
      <xdr:row>38</xdr:row>
      <xdr:rowOff>146692</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641584"/>
          <a:ext cx="889000" cy="2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107939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9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110728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79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40218</xdr:rowOff>
    </xdr:from>
    <xdr:to>
      <xdr:col>85</xdr:col>
      <xdr:colOff>177800</xdr:colOff>
      <xdr:row>39</xdr:row>
      <xdr:rowOff>141818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2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4825</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91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27273</xdr:rowOff>
    </xdr:from>
    <xdr:to>
      <xdr:col>81</xdr:col>
      <xdr:colOff>101600</xdr:colOff>
      <xdr:row>39</xdr:row>
      <xdr:rowOff>128873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1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120000</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80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150426</xdr:rowOff>
    </xdr:from>
    <xdr:to>
      <xdr:col>76</xdr:col>
      <xdr:colOff>165100</xdr:colOff>
      <xdr:row>39</xdr:row>
      <xdr:rowOff>80576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6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97103</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44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75684</xdr:rowOff>
    </xdr:from>
    <xdr:to>
      <xdr:col>72</xdr:col>
      <xdr:colOff>38100</xdr:colOff>
      <xdr:row>39</xdr:row>
      <xdr:rowOff>5834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59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22361</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36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95892</xdr:rowOff>
    </xdr:from>
    <xdr:to>
      <xdr:col>67</xdr:col>
      <xdr:colOff>101600</xdr:colOff>
      <xdr:row>39</xdr:row>
      <xdr:rowOff>26042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1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42569</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38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102015</xdr:rowOff>
    </xdr:from>
    <xdr:to>
      <xdr:col>85</xdr:col>
      <xdr:colOff>127000</xdr:colOff>
      <xdr:row>77</xdr:row>
      <xdr:rowOff>116977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303665"/>
          <a:ext cx="838200" cy="14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62627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26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102015</xdr:rowOff>
    </xdr:from>
    <xdr:to>
      <xdr:col>81</xdr:col>
      <xdr:colOff>50800</xdr:colOff>
      <xdr:row>77</xdr:row>
      <xdr:rowOff>105432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303665"/>
          <a:ext cx="889000" cy="3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37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105432</xdr:rowOff>
    </xdr:from>
    <xdr:to>
      <xdr:col>76</xdr:col>
      <xdr:colOff>114300</xdr:colOff>
      <xdr:row>77</xdr:row>
      <xdr:rowOff>109801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07082"/>
          <a:ext cx="889000" cy="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4340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109801</xdr:rowOff>
    </xdr:from>
    <xdr:to>
      <xdr:col>71</xdr:col>
      <xdr:colOff>177800</xdr:colOff>
      <xdr:row>77</xdr:row>
      <xdr:rowOff>116573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11451"/>
          <a:ext cx="889000" cy="6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20432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66177</xdr:rowOff>
    </xdr:from>
    <xdr:to>
      <xdr:col>85</xdr:col>
      <xdr:colOff>177800</xdr:colOff>
      <xdr:row>77</xdr:row>
      <xdr:rowOff>167777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6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25554</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05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51215</xdr:rowOff>
    </xdr:from>
    <xdr:to>
      <xdr:col>81</xdr:col>
      <xdr:colOff>101600</xdr:colOff>
      <xdr:row>77</xdr:row>
      <xdr:rowOff>152815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5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169342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02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54632</xdr:rowOff>
    </xdr:from>
    <xdr:to>
      <xdr:col>76</xdr:col>
      <xdr:colOff>165100</xdr:colOff>
      <xdr:row>77</xdr:row>
      <xdr:rowOff>156232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56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1309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03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59001</xdr:rowOff>
    </xdr:from>
    <xdr:to>
      <xdr:col>72</xdr:col>
      <xdr:colOff>38100</xdr:colOff>
      <xdr:row>77</xdr:row>
      <xdr:rowOff>160601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6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5678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03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65773</xdr:rowOff>
    </xdr:from>
    <xdr:to>
      <xdr:col>67</xdr:col>
      <xdr:colOff>101600</xdr:colOff>
      <xdr:row>77</xdr:row>
      <xdr:rowOff>167373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6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12450</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04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29411</xdr:rowOff>
    </xdr:from>
    <xdr:to>
      <xdr:col>85</xdr:col>
      <xdr:colOff>127000</xdr:colOff>
      <xdr:row>96</xdr:row>
      <xdr:rowOff>121056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488611"/>
          <a:ext cx="838200" cy="9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56289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858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29411</xdr:rowOff>
    </xdr:from>
    <xdr:to>
      <xdr:col>81</xdr:col>
      <xdr:colOff>50800</xdr:colOff>
      <xdr:row>96</xdr:row>
      <xdr:rowOff>103387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488611"/>
          <a:ext cx="889000" cy="73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97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103387</xdr:rowOff>
    </xdr:from>
    <xdr:to>
      <xdr:col>76</xdr:col>
      <xdr:colOff>114300</xdr:colOff>
      <xdr:row>96</xdr:row>
      <xdr:rowOff>113537</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562587"/>
          <a:ext cx="889000" cy="1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2624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97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113537</xdr:rowOff>
    </xdr:from>
    <xdr:to>
      <xdr:col>71</xdr:col>
      <xdr:colOff>177800</xdr:colOff>
      <xdr:row>97</xdr:row>
      <xdr:rowOff>58000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572737"/>
          <a:ext cx="889000" cy="11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165301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96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25931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99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70256</xdr:rowOff>
    </xdr:from>
    <xdr:to>
      <xdr:col>85</xdr:col>
      <xdr:colOff>177800</xdr:colOff>
      <xdr:row>97</xdr:row>
      <xdr:rowOff>406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52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93133</xdr:rowOff>
    </xdr:from>
    <xdr:ext cx="599010"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38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150061</xdr:rowOff>
    </xdr:from>
    <xdr:to>
      <xdr:col>81</xdr:col>
      <xdr:colOff>101600</xdr:colOff>
      <xdr:row>96</xdr:row>
      <xdr:rowOff>80211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43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96738</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181795" y="16213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52587</xdr:rowOff>
    </xdr:from>
    <xdr:to>
      <xdr:col>76</xdr:col>
      <xdr:colOff>165100</xdr:colOff>
      <xdr:row>96</xdr:row>
      <xdr:rowOff>154187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51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170714</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292795" y="16287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62737</xdr:rowOff>
    </xdr:from>
    <xdr:to>
      <xdr:col>72</xdr:col>
      <xdr:colOff>38100</xdr:colOff>
      <xdr:row>96</xdr:row>
      <xdr:rowOff>164337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52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9414</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03795" y="16297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7200</xdr:rowOff>
    </xdr:from>
    <xdr:to>
      <xdr:col>67</xdr:col>
      <xdr:colOff>101600</xdr:colOff>
      <xdr:row>97</xdr:row>
      <xdr:rowOff>108800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63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125327</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14795" y="16413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26870</xdr:rowOff>
    </xdr:from>
    <xdr:to>
      <xdr:col>116</xdr:col>
      <xdr:colOff>63500</xdr:colOff>
      <xdr:row>39</xdr:row>
      <xdr:rowOff>40977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713420"/>
          <a:ext cx="838200" cy="1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40977</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727527"/>
          <a:ext cx="889000" cy="57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18595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6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98323</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4873"/>
          <a:ext cx="8890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98323</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784873"/>
          <a:ext cx="8890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38385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147520</xdr:rowOff>
    </xdr:from>
    <xdr:to>
      <xdr:col>116</xdr:col>
      <xdr:colOff>114300</xdr:colOff>
      <xdr:row>39</xdr:row>
      <xdr:rowOff>77670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6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64780</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7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161627</xdr:rowOff>
    </xdr:from>
    <xdr:to>
      <xdr:col>112</xdr:col>
      <xdr:colOff>38100</xdr:colOff>
      <xdr:row>39</xdr:row>
      <xdr:rowOff>91777</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7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82904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769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47523</xdr:rowOff>
    </xdr:from>
    <xdr:to>
      <xdr:col>102</xdr:col>
      <xdr:colOff>165100</xdr:colOff>
      <xdr:row>39</xdr:row>
      <xdr:rowOff>149123</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140250</xdr:rowOff>
    </xdr:from>
    <xdr:ext cx="313932"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88333" y="68268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41036</xdr:rowOff>
    </xdr:from>
    <xdr:to>
      <xdr:col>116</xdr:col>
      <xdr:colOff>63500</xdr:colOff>
      <xdr:row>59</xdr:row>
      <xdr:rowOff>42294</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56586"/>
          <a:ext cx="8382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40541</xdr:rowOff>
    </xdr:from>
    <xdr:to>
      <xdr:col>111</xdr:col>
      <xdr:colOff>177800</xdr:colOff>
      <xdr:row>59</xdr:row>
      <xdr:rowOff>42294</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56091"/>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38476</xdr:rowOff>
    </xdr:from>
    <xdr:to>
      <xdr:col>107</xdr:col>
      <xdr:colOff>50800</xdr:colOff>
      <xdr:row>59</xdr:row>
      <xdr:rowOff>40541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54026"/>
          <a:ext cx="889000" cy="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36700</xdr:rowOff>
    </xdr:from>
    <xdr:to>
      <xdr:col>102</xdr:col>
      <xdr:colOff>114300</xdr:colOff>
      <xdr:row>59</xdr:row>
      <xdr:rowOff>38476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52250"/>
          <a:ext cx="889000" cy="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161686</xdr:rowOff>
    </xdr:from>
    <xdr:to>
      <xdr:col>116</xdr:col>
      <xdr:colOff>114300</xdr:colOff>
      <xdr:row>59</xdr:row>
      <xdr:rowOff>91836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378565"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162944</xdr:rowOff>
    </xdr:from>
    <xdr:to>
      <xdr:col>112</xdr:col>
      <xdr:colOff>38100</xdr:colOff>
      <xdr:row>59</xdr:row>
      <xdr:rowOff>93094</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84221</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199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161191</xdr:rowOff>
    </xdr:from>
    <xdr:to>
      <xdr:col>107</xdr:col>
      <xdr:colOff>101600</xdr:colOff>
      <xdr:row>59</xdr:row>
      <xdr:rowOff>91341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82468</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1980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159126</xdr:rowOff>
    </xdr:from>
    <xdr:to>
      <xdr:col>102</xdr:col>
      <xdr:colOff>165100</xdr:colOff>
      <xdr:row>59</xdr:row>
      <xdr:rowOff>89276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80403</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195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157350</xdr:rowOff>
    </xdr:from>
    <xdr:to>
      <xdr:col>98</xdr:col>
      <xdr:colOff>38100</xdr:colOff>
      <xdr:row>59</xdr:row>
      <xdr:rowOff>87500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78627</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9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9569</xdr:rowOff>
    </xdr:from>
    <xdr:to>
      <xdr:col>116</xdr:col>
      <xdr:colOff>63500</xdr:colOff>
      <xdr:row>75</xdr:row>
      <xdr:rowOff>39954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868319"/>
          <a:ext cx="838200" cy="30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1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97599</xdr:rowOff>
    </xdr:from>
    <xdr:to>
      <xdr:col>111</xdr:col>
      <xdr:colOff>177800</xdr:colOff>
      <xdr:row>75</xdr:row>
      <xdr:rowOff>39954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0434300" y="12784899"/>
          <a:ext cx="889000" cy="11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83316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59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97599</xdr:rowOff>
    </xdr:from>
    <xdr:to>
      <xdr:col>107</xdr:col>
      <xdr:colOff>50800</xdr:colOff>
      <xdr:row>74</xdr:row>
      <xdr:rowOff>116649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78489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116649</xdr:rowOff>
    </xdr:from>
    <xdr:to>
      <xdr:col>102</xdr:col>
      <xdr:colOff>114300</xdr:colOff>
      <xdr:row>74</xdr:row>
      <xdr:rowOff>124803</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803949"/>
          <a:ext cx="889000" cy="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101446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137965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130219</xdr:rowOff>
    </xdr:from>
    <xdr:to>
      <xdr:col>116</xdr:col>
      <xdr:colOff>114300</xdr:colOff>
      <xdr:row>75</xdr:row>
      <xdr:rowOff>60369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81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153096</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66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160604</xdr:rowOff>
    </xdr:from>
    <xdr:to>
      <xdr:col>112</xdr:col>
      <xdr:colOff>38100</xdr:colOff>
      <xdr:row>75</xdr:row>
      <xdr:rowOff>90754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84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81881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94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46799</xdr:rowOff>
    </xdr:from>
    <xdr:to>
      <xdr:col>107</xdr:col>
      <xdr:colOff>101600</xdr:colOff>
      <xdr:row>74</xdr:row>
      <xdr:rowOff>148399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73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164926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50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65849</xdr:rowOff>
    </xdr:from>
    <xdr:to>
      <xdr:col>102</xdr:col>
      <xdr:colOff>165100</xdr:colOff>
      <xdr:row>74</xdr:row>
      <xdr:rowOff>167449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75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12526</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52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74003</xdr:rowOff>
    </xdr:from>
    <xdr:to>
      <xdr:col>98</xdr:col>
      <xdr:colOff>38100</xdr:colOff>
      <xdr:row>75</xdr:row>
      <xdr:rowOff>4153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76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20680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53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物件費は住民一人当たり</a:t>
          </a:r>
          <a:r>
            <a:rPr kumimoji="1" lang="en-US" altLang="ja-JP" sz="1100">
              <a:solidFill>
                <a:schemeClr val="dk1"/>
              </a:solidFill>
              <a:effectLst/>
              <a:latin typeface="+mn-lt"/>
              <a:ea typeface="+mn-ea"/>
              <a:cs typeface="+mn-cs"/>
            </a:rPr>
            <a:t>195,266</a:t>
          </a:r>
          <a:r>
            <a:rPr kumimoji="1" lang="ja-JP" altLang="ja-JP" sz="1100">
              <a:solidFill>
                <a:schemeClr val="dk1"/>
              </a:solidFill>
              <a:effectLst/>
              <a:latin typeface="+mn-lt"/>
              <a:ea typeface="+mn-ea"/>
              <a:cs typeface="+mn-cs"/>
            </a:rPr>
            <a:t>円となっている。主な要因として、ふるさと納税事業の事業拡充が考えられる。</a:t>
          </a:r>
          <a:endParaRPr lang="ja-JP" altLang="ja-JP" sz="1400">
            <a:effectLst/>
          </a:endParaRPr>
        </a:p>
        <a:p>
          <a:r>
            <a:rPr kumimoji="1" lang="ja-JP" altLang="ja-JP" sz="1100">
              <a:solidFill>
                <a:schemeClr val="dk1"/>
              </a:solidFill>
              <a:effectLst/>
              <a:latin typeface="+mn-lt"/>
              <a:ea typeface="+mn-ea"/>
              <a:cs typeface="+mn-cs"/>
            </a:rPr>
            <a:t>　扶助費は、住民一人当たり</a:t>
          </a:r>
          <a:r>
            <a:rPr kumimoji="1" lang="en-US" altLang="ja-JP" sz="1100">
              <a:solidFill>
                <a:schemeClr val="dk1"/>
              </a:solidFill>
              <a:effectLst/>
              <a:latin typeface="+mn-lt"/>
              <a:ea typeface="+mn-ea"/>
              <a:cs typeface="+mn-cs"/>
            </a:rPr>
            <a:t>187,448</a:t>
          </a:r>
          <a:r>
            <a:rPr kumimoji="1" lang="ja-JP" altLang="ja-JP" sz="1100">
              <a:solidFill>
                <a:schemeClr val="dk1"/>
              </a:solidFill>
              <a:effectLst/>
              <a:latin typeface="+mn-lt"/>
              <a:ea typeface="+mn-ea"/>
              <a:cs typeface="+mn-cs"/>
            </a:rPr>
            <a:t>円となっており、類似団体の中でも一人当たりコストが上位の状況となっている。高齢者の増加と子育て支援の充実に重点的に取り組んできたことや物価高騰対応重点支援給付金事業等の増加によるものである。</a:t>
          </a:r>
          <a:endParaRPr lang="ja-JP" altLang="ja-JP" sz="1400">
            <a:effectLst/>
          </a:endParaRPr>
        </a:p>
        <a:p>
          <a:r>
            <a:rPr kumimoji="1" lang="ja-JP" altLang="ja-JP" sz="1100">
              <a:solidFill>
                <a:schemeClr val="dk1"/>
              </a:solidFill>
              <a:effectLst/>
              <a:latin typeface="+mn-lt"/>
              <a:ea typeface="+mn-ea"/>
              <a:cs typeface="+mn-cs"/>
            </a:rPr>
            <a:t>　普通建設事業は、住民一人当たり</a:t>
          </a:r>
          <a:r>
            <a:rPr kumimoji="1" lang="en-US" altLang="ja-JP" sz="1100">
              <a:solidFill>
                <a:schemeClr val="dk1"/>
              </a:solidFill>
              <a:effectLst/>
              <a:latin typeface="+mn-lt"/>
              <a:ea typeface="+mn-ea"/>
              <a:cs typeface="+mn-cs"/>
            </a:rPr>
            <a:t>134,904</a:t>
          </a:r>
          <a:r>
            <a:rPr kumimoji="1" lang="ja-JP" altLang="ja-JP" sz="1100">
              <a:solidFill>
                <a:schemeClr val="dk1"/>
              </a:solidFill>
              <a:effectLst/>
              <a:latin typeface="+mn-lt"/>
              <a:ea typeface="+mn-ea"/>
              <a:cs typeface="+mn-cs"/>
            </a:rPr>
            <a:t>円となっており、類似団体と比較すると依然として高い水準となっている。畜産クラスター事業や運動公園体育館改修事業等により普通建設事業が増加したことによる。</a:t>
          </a:r>
          <a:endParaRPr lang="ja-JP" altLang="ja-JP" sz="1400">
            <a:effectLst/>
          </a:endParaRPr>
        </a:p>
        <a:p>
          <a:r>
            <a:rPr kumimoji="1" lang="ja-JP" altLang="ja-JP" sz="1100">
              <a:solidFill>
                <a:schemeClr val="dk1"/>
              </a:solidFill>
              <a:effectLst/>
              <a:latin typeface="+mn-lt"/>
              <a:ea typeface="+mn-ea"/>
              <a:cs typeface="+mn-cs"/>
            </a:rPr>
            <a:t>　積立金は、住民一人当たり</a:t>
          </a:r>
          <a:r>
            <a:rPr kumimoji="1" lang="en-US" altLang="ja-JP" sz="1100">
              <a:solidFill>
                <a:schemeClr val="dk1"/>
              </a:solidFill>
              <a:effectLst/>
              <a:latin typeface="+mn-lt"/>
              <a:ea typeface="+mn-ea"/>
              <a:cs typeface="+mn-cs"/>
            </a:rPr>
            <a:t>229,787</a:t>
          </a:r>
          <a:r>
            <a:rPr kumimoji="1" lang="ja-JP" altLang="ja-JP" sz="1100">
              <a:solidFill>
                <a:schemeClr val="dk1"/>
              </a:solidFill>
              <a:effectLst/>
              <a:latin typeface="+mn-lt"/>
              <a:ea typeface="+mn-ea"/>
              <a:cs typeface="+mn-cs"/>
            </a:rPr>
            <a:t>円となっており、類似団体と比較すると高い水準となっている。これは、ふるさと納税制度を活用した寄附金を基金へ積み立てたことによるものである。</a:t>
          </a:r>
          <a:endParaRPr lang="ja-JP" altLang="ja-JP" sz="1400">
            <a:effectLst/>
          </a:endParaRPr>
        </a:p>
        <a:p>
          <a:r>
            <a:rPr kumimoji="1" lang="ja-JP" altLang="ja-JP" sz="1100">
              <a:solidFill>
                <a:schemeClr val="dk1"/>
              </a:solidFill>
              <a:effectLst/>
              <a:latin typeface="+mn-lt"/>
              <a:ea typeface="+mn-ea"/>
              <a:cs typeface="+mn-cs"/>
            </a:rPr>
            <a:t>　今後も事務事業の見直しや歳出の抑制を行い、住民一人当たりのコストを下げることで持続可能な財政運営を図る。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28,693
27,930
290.21
32,171,025
31,149,852
862,102
11,385,328
19,312,506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31115</xdr:rowOff>
    </xdr:from>
    <xdr:to>
      <xdr:col>24</xdr:col>
      <xdr:colOff>63500</xdr:colOff>
      <xdr:row>37</xdr:row>
      <xdr:rowOff>35497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74765"/>
          <a:ext cx="838200" cy="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51706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395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35497</xdr:rowOff>
    </xdr:from>
    <xdr:to>
      <xdr:col>19</xdr:col>
      <xdr:colOff>177800</xdr:colOff>
      <xdr:row>37</xdr:row>
      <xdr:rowOff>69405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79147"/>
          <a:ext cx="889000" cy="3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25988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69405</xdr:rowOff>
    </xdr:from>
    <xdr:to>
      <xdr:col>15</xdr:col>
      <xdr:colOff>50800</xdr:colOff>
      <xdr:row>37</xdr:row>
      <xdr:rowOff>110363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13055"/>
          <a:ext cx="889000" cy="4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49230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56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110363</xdr:rowOff>
    </xdr:from>
    <xdr:to>
      <xdr:col>10</xdr:col>
      <xdr:colOff>114300</xdr:colOff>
      <xdr:row>37</xdr:row>
      <xdr:rowOff>113030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454013"/>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59897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5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85044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151765</xdr:rowOff>
    </xdr:from>
    <xdr:to>
      <xdr:col>24</xdr:col>
      <xdr:colOff>114300</xdr:colOff>
      <xdr:row>37</xdr:row>
      <xdr:rowOff>81915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2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3192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75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156147</xdr:rowOff>
    </xdr:from>
    <xdr:to>
      <xdr:col>20</xdr:col>
      <xdr:colOff>38100</xdr:colOff>
      <xdr:row>37</xdr:row>
      <xdr:rowOff>86297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2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102824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03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18605</xdr:rowOff>
    </xdr:from>
    <xdr:to>
      <xdr:col>15</xdr:col>
      <xdr:colOff>101600</xdr:colOff>
      <xdr:row>37</xdr:row>
      <xdr:rowOff>120205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6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136732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37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59563</xdr:rowOff>
    </xdr:from>
    <xdr:to>
      <xdr:col>10</xdr:col>
      <xdr:colOff>165100</xdr:colOff>
      <xdr:row>37</xdr:row>
      <xdr:rowOff>161163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0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6240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7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62230</xdr:rowOff>
    </xdr:from>
    <xdr:to>
      <xdr:col>6</xdr:col>
      <xdr:colOff>38100</xdr:colOff>
      <xdr:row>37</xdr:row>
      <xdr:rowOff>163830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0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8907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81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112133</xdr:rowOff>
    </xdr:from>
    <xdr:to>
      <xdr:col>24</xdr:col>
      <xdr:colOff>63500</xdr:colOff>
      <xdr:row>56</xdr:row>
      <xdr:rowOff>168723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713333"/>
          <a:ext cx="838200" cy="5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136871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09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112133</xdr:rowOff>
    </xdr:from>
    <xdr:to>
      <xdr:col>19</xdr:col>
      <xdr:colOff>177800</xdr:colOff>
      <xdr:row>56</xdr:row>
      <xdr:rowOff>157061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13333"/>
          <a:ext cx="889000" cy="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86341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157061</xdr:rowOff>
    </xdr:from>
    <xdr:to>
      <xdr:col>15</xdr:col>
      <xdr:colOff>50800</xdr:colOff>
      <xdr:row>57</xdr:row>
      <xdr:rowOff>9802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758261"/>
          <a:ext cx="889000" cy="2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90809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106418</xdr:rowOff>
    </xdr:from>
    <xdr:to>
      <xdr:col>10</xdr:col>
      <xdr:colOff>114300</xdr:colOff>
      <xdr:row>57</xdr:row>
      <xdr:rowOff>9802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07618"/>
          <a:ext cx="889000" cy="7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87303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161669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117923</xdr:rowOff>
    </xdr:from>
    <xdr:to>
      <xdr:col>24</xdr:col>
      <xdr:colOff>114300</xdr:colOff>
      <xdr:row>57</xdr:row>
      <xdr:rowOff>48073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1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140800</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70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61333</xdr:rowOff>
    </xdr:from>
    <xdr:to>
      <xdr:col>20</xdr:col>
      <xdr:colOff>38100</xdr:colOff>
      <xdr:row>56</xdr:row>
      <xdr:rowOff>162933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6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8010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437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106261</xdr:rowOff>
    </xdr:from>
    <xdr:to>
      <xdr:col>15</xdr:col>
      <xdr:colOff>101600</xdr:colOff>
      <xdr:row>57</xdr:row>
      <xdr:rowOff>36411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0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52938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48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130452</xdr:rowOff>
    </xdr:from>
    <xdr:to>
      <xdr:col>10</xdr:col>
      <xdr:colOff>165100</xdr:colOff>
      <xdr:row>57</xdr:row>
      <xdr:rowOff>60602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3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77129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06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55618</xdr:rowOff>
    </xdr:from>
    <xdr:to>
      <xdr:col>6</xdr:col>
      <xdr:colOff>38100</xdr:colOff>
      <xdr:row>56</xdr:row>
      <xdr:rowOff>157218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5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2295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43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30296</xdr:rowOff>
    </xdr:from>
    <xdr:to>
      <xdr:col>24</xdr:col>
      <xdr:colOff>63500</xdr:colOff>
      <xdr:row>76</xdr:row>
      <xdr:rowOff>80626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60496"/>
          <a:ext cx="838200" cy="50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117874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4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80626</xdr:rowOff>
    </xdr:from>
    <xdr:to>
      <xdr:col>19</xdr:col>
      <xdr:colOff>177800</xdr:colOff>
      <xdr:row>76</xdr:row>
      <xdr:rowOff>124489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10826"/>
          <a:ext cx="889000" cy="4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63422</xdr:rowOff>
    </xdr:from>
    <xdr:to>
      <xdr:col>15</xdr:col>
      <xdr:colOff>50800</xdr:colOff>
      <xdr:row>76</xdr:row>
      <xdr:rowOff>124489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093622"/>
          <a:ext cx="889000" cy="6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131753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63422</xdr:rowOff>
    </xdr:from>
    <xdr:to>
      <xdr:col>10</xdr:col>
      <xdr:colOff>114300</xdr:colOff>
      <xdr:row>76</xdr:row>
      <xdr:rowOff>168918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093622"/>
          <a:ext cx="889000" cy="10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0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22489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9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150946</xdr:rowOff>
    </xdr:from>
    <xdr:to>
      <xdr:col>24</xdr:col>
      <xdr:colOff>114300</xdr:colOff>
      <xdr:row>76</xdr:row>
      <xdr:rowOff>81096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0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2372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61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29826</xdr:rowOff>
    </xdr:from>
    <xdr:to>
      <xdr:col>20</xdr:col>
      <xdr:colOff>38100</xdr:colOff>
      <xdr:row>76</xdr:row>
      <xdr:rowOff>131426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6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147954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35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73689</xdr:rowOff>
    </xdr:from>
    <xdr:to>
      <xdr:col>15</xdr:col>
      <xdr:colOff>101600</xdr:colOff>
      <xdr:row>77</xdr:row>
      <xdr:rowOff>3839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0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20366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879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12622</xdr:rowOff>
    </xdr:from>
    <xdr:to>
      <xdr:col>10</xdr:col>
      <xdr:colOff>165100</xdr:colOff>
      <xdr:row>76</xdr:row>
      <xdr:rowOff>114222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4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130749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818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118118</xdr:rowOff>
    </xdr:from>
    <xdr:to>
      <xdr:col>6</xdr:col>
      <xdr:colOff>38100</xdr:colOff>
      <xdr:row>77</xdr:row>
      <xdr:rowOff>48268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4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64795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23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83765</xdr:rowOff>
    </xdr:from>
    <xdr:to>
      <xdr:col>24</xdr:col>
      <xdr:colOff>63500</xdr:colOff>
      <xdr:row>99</xdr:row>
      <xdr:rowOff>84026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7057315"/>
          <a:ext cx="838200" cy="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48221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850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84026</xdr:rowOff>
    </xdr:from>
    <xdr:to>
      <xdr:col>19</xdr:col>
      <xdr:colOff>177800</xdr:colOff>
      <xdr:row>99</xdr:row>
      <xdr:rowOff>84451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7057576"/>
          <a:ext cx="889000" cy="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144015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84451</xdr:rowOff>
    </xdr:from>
    <xdr:to>
      <xdr:col>15</xdr:col>
      <xdr:colOff>50800</xdr:colOff>
      <xdr:row>99</xdr:row>
      <xdr:rowOff>85077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58001"/>
          <a:ext cx="889000" cy="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144701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85077</xdr:rowOff>
    </xdr:from>
    <xdr:to>
      <xdr:col>10</xdr:col>
      <xdr:colOff>114300</xdr:colOff>
      <xdr:row>99</xdr:row>
      <xdr:rowOff>87300</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58627"/>
          <a:ext cx="889000" cy="2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145122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147589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7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32965</xdr:rowOff>
    </xdr:from>
    <xdr:to>
      <xdr:col>24</xdr:col>
      <xdr:colOff>114300</xdr:colOff>
      <xdr:row>99</xdr:row>
      <xdr:rowOff>134565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700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99</xdr:row>
      <xdr:rowOff>3772</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97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33226</xdr:rowOff>
    </xdr:from>
    <xdr:to>
      <xdr:col>20</xdr:col>
      <xdr:colOff>38100</xdr:colOff>
      <xdr:row>99</xdr:row>
      <xdr:rowOff>134826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700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125953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709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33651</xdr:rowOff>
    </xdr:from>
    <xdr:to>
      <xdr:col>15</xdr:col>
      <xdr:colOff>101600</xdr:colOff>
      <xdr:row>99</xdr:row>
      <xdr:rowOff>135251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700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126378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709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34277</xdr:rowOff>
    </xdr:from>
    <xdr:to>
      <xdr:col>10</xdr:col>
      <xdr:colOff>165100</xdr:colOff>
      <xdr:row>99</xdr:row>
      <xdr:rowOff>135877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700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127004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710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36500</xdr:rowOff>
    </xdr:from>
    <xdr:to>
      <xdr:col>6</xdr:col>
      <xdr:colOff>38100</xdr:colOff>
      <xdr:row>99</xdr:row>
      <xdr:rowOff>138100</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1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129227</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10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100229</xdr:rowOff>
    </xdr:from>
    <xdr:to>
      <xdr:col>55</xdr:col>
      <xdr:colOff>0</xdr:colOff>
      <xdr:row>52</xdr:row>
      <xdr:rowOff>100622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015629"/>
          <a:ext cx="838200" cy="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585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100229</xdr:rowOff>
    </xdr:from>
    <xdr:to>
      <xdr:col>50</xdr:col>
      <xdr:colOff>114300</xdr:colOff>
      <xdr:row>53</xdr:row>
      <xdr:rowOff>133718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015629"/>
          <a:ext cx="889000" cy="204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81145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6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60198</xdr:rowOff>
    </xdr:from>
    <xdr:to>
      <xdr:col>45</xdr:col>
      <xdr:colOff>177800</xdr:colOff>
      <xdr:row>53</xdr:row>
      <xdr:rowOff>133718</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8975598"/>
          <a:ext cx="889000" cy="244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108831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71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60198</xdr:rowOff>
    </xdr:from>
    <xdr:to>
      <xdr:col>41</xdr:col>
      <xdr:colOff>50800</xdr:colOff>
      <xdr:row>54</xdr:row>
      <xdr:rowOff>89674</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8975598"/>
          <a:ext cx="889000" cy="37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103078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7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114444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49822</xdr:rowOff>
    </xdr:from>
    <xdr:to>
      <xdr:col>55</xdr:col>
      <xdr:colOff>50800</xdr:colOff>
      <xdr:row>52</xdr:row>
      <xdr:rowOff>151422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896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72699</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881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49429</xdr:rowOff>
    </xdr:from>
    <xdr:to>
      <xdr:col>50</xdr:col>
      <xdr:colOff>165100</xdr:colOff>
      <xdr:row>52</xdr:row>
      <xdr:rowOff>151029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896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50</xdr:row>
      <xdr:rowOff>167556</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874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82918</xdr:rowOff>
    </xdr:from>
    <xdr:to>
      <xdr:col>46</xdr:col>
      <xdr:colOff>38100</xdr:colOff>
      <xdr:row>54</xdr:row>
      <xdr:rowOff>13068</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16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29595</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894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9398</xdr:rowOff>
    </xdr:from>
    <xdr:to>
      <xdr:col>41</xdr:col>
      <xdr:colOff>101600</xdr:colOff>
      <xdr:row>52</xdr:row>
      <xdr:rowOff>110998</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892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127525</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870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38874</xdr:rowOff>
    </xdr:from>
    <xdr:to>
      <xdr:col>36</xdr:col>
      <xdr:colOff>165100</xdr:colOff>
      <xdr:row>54</xdr:row>
      <xdr:rowOff>140474</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29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157001</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07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84118</xdr:rowOff>
    </xdr:from>
    <xdr:to>
      <xdr:col>55</xdr:col>
      <xdr:colOff>0</xdr:colOff>
      <xdr:row>75</xdr:row>
      <xdr:rowOff>121435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2771418"/>
          <a:ext cx="838200" cy="20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119882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321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84118</xdr:rowOff>
    </xdr:from>
    <xdr:to>
      <xdr:col>50</xdr:col>
      <xdr:colOff>114300</xdr:colOff>
      <xdr:row>74</xdr:row>
      <xdr:rowOff>155647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2771418"/>
          <a:ext cx="889000" cy="7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53771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42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155647</xdr:rowOff>
    </xdr:from>
    <xdr:to>
      <xdr:col>45</xdr:col>
      <xdr:colOff>177800</xdr:colOff>
      <xdr:row>75</xdr:row>
      <xdr:rowOff>118426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2842947"/>
          <a:ext cx="889000" cy="13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44614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19996</xdr:rowOff>
    </xdr:from>
    <xdr:to>
      <xdr:col>41</xdr:col>
      <xdr:colOff>50800</xdr:colOff>
      <xdr:row>75</xdr:row>
      <xdr:rowOff>118426</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2878746"/>
          <a:ext cx="889000" cy="9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40453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33293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70635</xdr:rowOff>
    </xdr:from>
    <xdr:to>
      <xdr:col>55</xdr:col>
      <xdr:colOff>50800</xdr:colOff>
      <xdr:row>76</xdr:row>
      <xdr:rowOff>784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292938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93512</xdr:rowOff>
    </xdr:from>
    <xdr:ext cx="599010"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2780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33318</xdr:rowOff>
    </xdr:from>
    <xdr:to>
      <xdr:col>50</xdr:col>
      <xdr:colOff>165100</xdr:colOff>
      <xdr:row>74</xdr:row>
      <xdr:rowOff>134918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272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72</xdr:row>
      <xdr:rowOff>151445</xdr:rowOff>
    </xdr:from>
    <xdr:ext cx="59901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39795" y="1249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104847</xdr:rowOff>
    </xdr:from>
    <xdr:to>
      <xdr:col>46</xdr:col>
      <xdr:colOff>38100</xdr:colOff>
      <xdr:row>75</xdr:row>
      <xdr:rowOff>34997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279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51524</xdr:rowOff>
    </xdr:from>
    <xdr:ext cx="59901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50795" y="12567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67626</xdr:rowOff>
    </xdr:from>
    <xdr:to>
      <xdr:col>41</xdr:col>
      <xdr:colOff>101600</xdr:colOff>
      <xdr:row>75</xdr:row>
      <xdr:rowOff>169227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292637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14303</xdr:rowOff>
    </xdr:from>
    <xdr:ext cx="599010"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61795" y="1270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140646</xdr:rowOff>
    </xdr:from>
    <xdr:to>
      <xdr:col>36</xdr:col>
      <xdr:colOff>165100</xdr:colOff>
      <xdr:row>75</xdr:row>
      <xdr:rowOff>70796</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282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73</xdr:row>
      <xdr:rowOff>87323</xdr:rowOff>
    </xdr:from>
    <xdr:ext cx="599010"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672795" y="12603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157728</xdr:rowOff>
    </xdr:from>
    <xdr:to>
      <xdr:col>55</xdr:col>
      <xdr:colOff>0</xdr:colOff>
      <xdr:row>97</xdr:row>
      <xdr:rowOff>75592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616928"/>
          <a:ext cx="838200" cy="89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50195</xdr:rowOff>
    </xdr:from>
    <xdr:to>
      <xdr:col>50</xdr:col>
      <xdr:colOff>114300</xdr:colOff>
      <xdr:row>97</xdr:row>
      <xdr:rowOff>75592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680845"/>
          <a:ext cx="889000" cy="2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67836</xdr:rowOff>
    </xdr:from>
    <xdr:to>
      <xdr:col>45</xdr:col>
      <xdr:colOff>177800</xdr:colOff>
      <xdr:row>97</xdr:row>
      <xdr:rowOff>50195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527036"/>
          <a:ext cx="889000" cy="15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144170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67836</xdr:rowOff>
    </xdr:from>
    <xdr:to>
      <xdr:col>41</xdr:col>
      <xdr:colOff>50800</xdr:colOff>
      <xdr:row>96</xdr:row>
      <xdr:rowOff>153073</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527036"/>
          <a:ext cx="889000" cy="85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131535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106928</xdr:rowOff>
    </xdr:from>
    <xdr:to>
      <xdr:col>55</xdr:col>
      <xdr:colOff>50800</xdr:colOff>
      <xdr:row>97</xdr:row>
      <xdr:rowOff>37078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56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85355</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54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24792</xdr:rowOff>
    </xdr:from>
    <xdr:to>
      <xdr:col>50</xdr:col>
      <xdr:colOff>165100</xdr:colOff>
      <xdr:row>97</xdr:row>
      <xdr:rowOff>126392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65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117519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74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170845</xdr:rowOff>
    </xdr:from>
    <xdr:to>
      <xdr:col>46</xdr:col>
      <xdr:colOff>38100</xdr:colOff>
      <xdr:row>97</xdr:row>
      <xdr:rowOff>100995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63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92122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72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17036</xdr:rowOff>
    </xdr:from>
    <xdr:to>
      <xdr:col>41</xdr:col>
      <xdr:colOff>101600</xdr:colOff>
      <xdr:row>96</xdr:row>
      <xdr:rowOff>118636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47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109763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568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102273</xdr:rowOff>
    </xdr:from>
    <xdr:to>
      <xdr:col>36</xdr:col>
      <xdr:colOff>165100</xdr:colOff>
      <xdr:row>97</xdr:row>
      <xdr:rowOff>32423</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56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23550</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65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160331</xdr:rowOff>
    </xdr:from>
    <xdr:to>
      <xdr:col>85</xdr:col>
      <xdr:colOff>127000</xdr:colOff>
      <xdr:row>38</xdr:row>
      <xdr:rowOff>9213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503981"/>
          <a:ext cx="838200" cy="2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7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160331</xdr:rowOff>
    </xdr:from>
    <xdr:to>
      <xdr:col>81</xdr:col>
      <xdr:colOff>50800</xdr:colOff>
      <xdr:row>38</xdr:row>
      <xdr:rowOff>23228</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503981"/>
          <a:ext cx="889000" cy="3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157949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5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23228</xdr:rowOff>
    </xdr:from>
    <xdr:to>
      <xdr:col>76</xdr:col>
      <xdr:colOff>114300</xdr:colOff>
      <xdr:row>38</xdr:row>
      <xdr:rowOff>53018</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538328"/>
          <a:ext cx="889000" cy="29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6845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7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22585</xdr:rowOff>
    </xdr:from>
    <xdr:to>
      <xdr:col>71</xdr:col>
      <xdr:colOff>177800</xdr:colOff>
      <xdr:row>38</xdr:row>
      <xdr:rowOff>53018</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537685"/>
          <a:ext cx="889000" cy="3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165565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6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157892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15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129862</xdr:rowOff>
    </xdr:from>
    <xdr:to>
      <xdr:col>85</xdr:col>
      <xdr:colOff>177800</xdr:colOff>
      <xdr:row>38</xdr:row>
      <xdr:rowOff>60012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7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108289</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45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109531</xdr:rowOff>
    </xdr:from>
    <xdr:to>
      <xdr:col>81</xdr:col>
      <xdr:colOff>101600</xdr:colOff>
      <xdr:row>38</xdr:row>
      <xdr:rowOff>39681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5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30808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54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143878</xdr:rowOff>
    </xdr:from>
    <xdr:to>
      <xdr:col>76</xdr:col>
      <xdr:colOff>165100</xdr:colOff>
      <xdr:row>38</xdr:row>
      <xdr:rowOff>74028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65155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58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2218</xdr:rowOff>
    </xdr:from>
    <xdr:to>
      <xdr:col>72</xdr:col>
      <xdr:colOff>38100</xdr:colOff>
      <xdr:row>38</xdr:row>
      <xdr:rowOff>103818</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51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94945</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61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143235</xdr:rowOff>
    </xdr:from>
    <xdr:to>
      <xdr:col>67</xdr:col>
      <xdr:colOff>101600</xdr:colOff>
      <xdr:row>38</xdr:row>
      <xdr:rowOff>73385</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8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64512</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57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66403</xdr:rowOff>
    </xdr:from>
    <xdr:to>
      <xdr:col>85</xdr:col>
      <xdr:colOff>127000</xdr:colOff>
      <xdr:row>55</xdr:row>
      <xdr:rowOff>119568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5481300" y="9496153"/>
          <a:ext cx="838200" cy="5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77568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507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66403</xdr:rowOff>
    </xdr:from>
    <xdr:to>
      <xdr:col>81</xdr:col>
      <xdr:colOff>50800</xdr:colOff>
      <xdr:row>56</xdr:row>
      <xdr:rowOff>19540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496153"/>
          <a:ext cx="889000" cy="12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79801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8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19540</xdr:rowOff>
    </xdr:from>
    <xdr:to>
      <xdr:col>76</xdr:col>
      <xdr:colOff>114300</xdr:colOff>
      <xdr:row>56</xdr:row>
      <xdr:rowOff>39634</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620740"/>
          <a:ext cx="889000" cy="20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110967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71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39634</xdr:rowOff>
    </xdr:from>
    <xdr:to>
      <xdr:col>71</xdr:col>
      <xdr:colOff>177800</xdr:colOff>
      <xdr:row>56</xdr:row>
      <xdr:rowOff>45890</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640834"/>
          <a:ext cx="889000" cy="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99552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70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86502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68768</xdr:rowOff>
    </xdr:from>
    <xdr:to>
      <xdr:col>85</xdr:col>
      <xdr:colOff>177800</xdr:colOff>
      <xdr:row>55</xdr:row>
      <xdr:rowOff>170368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49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91645</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34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15603</xdr:rowOff>
    </xdr:from>
    <xdr:to>
      <xdr:col>81</xdr:col>
      <xdr:colOff>101600</xdr:colOff>
      <xdr:row>55</xdr:row>
      <xdr:rowOff>117203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44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133730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22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140190</xdr:rowOff>
    </xdr:from>
    <xdr:to>
      <xdr:col>76</xdr:col>
      <xdr:colOff>165100</xdr:colOff>
      <xdr:row>56</xdr:row>
      <xdr:rowOff>70340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56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86867</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34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160284</xdr:rowOff>
    </xdr:from>
    <xdr:to>
      <xdr:col>72</xdr:col>
      <xdr:colOff>38100</xdr:colOff>
      <xdr:row>56</xdr:row>
      <xdr:rowOff>90434</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59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106961</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36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166540</xdr:rowOff>
    </xdr:from>
    <xdr:to>
      <xdr:col>67</xdr:col>
      <xdr:colOff>101600</xdr:colOff>
      <xdr:row>56</xdr:row>
      <xdr:rowOff>96690</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59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87817</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68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78073</xdr:rowOff>
    </xdr:from>
    <xdr:to>
      <xdr:col>85</xdr:col>
      <xdr:colOff>127000</xdr:colOff>
      <xdr:row>79</xdr:row>
      <xdr:rowOff>91018</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622623"/>
          <a:ext cx="838200" cy="12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49261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22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29776</xdr:rowOff>
    </xdr:from>
    <xdr:to>
      <xdr:col>81</xdr:col>
      <xdr:colOff>50800</xdr:colOff>
      <xdr:row>79</xdr:row>
      <xdr:rowOff>78073</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74326"/>
          <a:ext cx="889000" cy="4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126484</xdr:rowOff>
    </xdr:from>
    <xdr:to>
      <xdr:col>76</xdr:col>
      <xdr:colOff>114300</xdr:colOff>
      <xdr:row>79</xdr:row>
      <xdr:rowOff>29776</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499584"/>
          <a:ext cx="889000" cy="74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111913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656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126484</xdr:rowOff>
    </xdr:from>
    <xdr:to>
      <xdr:col>71</xdr:col>
      <xdr:colOff>177800</xdr:colOff>
      <xdr:row>78</xdr:row>
      <xdr:rowOff>146692</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499584"/>
          <a:ext cx="889000" cy="2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107940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65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110729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65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40218</xdr:rowOff>
    </xdr:from>
    <xdr:to>
      <xdr:col>85</xdr:col>
      <xdr:colOff>177800</xdr:colOff>
      <xdr:row>79</xdr:row>
      <xdr:rowOff>141818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8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4811</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49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27273</xdr:rowOff>
    </xdr:from>
    <xdr:to>
      <xdr:col>81</xdr:col>
      <xdr:colOff>101600</xdr:colOff>
      <xdr:row>79</xdr:row>
      <xdr:rowOff>128873</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7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120000</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664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150426</xdr:rowOff>
    </xdr:from>
    <xdr:to>
      <xdr:col>76</xdr:col>
      <xdr:colOff>165100</xdr:colOff>
      <xdr:row>79</xdr:row>
      <xdr:rowOff>80576</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2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97103</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25111" y="1329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75684</xdr:rowOff>
    </xdr:from>
    <xdr:to>
      <xdr:col>72</xdr:col>
      <xdr:colOff>38100</xdr:colOff>
      <xdr:row>79</xdr:row>
      <xdr:rowOff>5834</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44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22361</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36111" y="13224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95892</xdr:rowOff>
    </xdr:from>
    <xdr:to>
      <xdr:col>67</xdr:col>
      <xdr:colOff>101600</xdr:colOff>
      <xdr:row>79</xdr:row>
      <xdr:rowOff>26042</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6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42569</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47111" y="1324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102015</xdr:rowOff>
    </xdr:from>
    <xdr:to>
      <xdr:col>85</xdr:col>
      <xdr:colOff>127000</xdr:colOff>
      <xdr:row>97</xdr:row>
      <xdr:rowOff>116977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732665"/>
          <a:ext cx="838200" cy="14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62627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693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102015</xdr:rowOff>
    </xdr:from>
    <xdr:to>
      <xdr:col>81</xdr:col>
      <xdr:colOff>50800</xdr:colOff>
      <xdr:row>97</xdr:row>
      <xdr:rowOff>105432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732665"/>
          <a:ext cx="889000" cy="3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8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105432</xdr:rowOff>
    </xdr:from>
    <xdr:to>
      <xdr:col>76</xdr:col>
      <xdr:colOff>114300</xdr:colOff>
      <xdr:row>97</xdr:row>
      <xdr:rowOff>109801</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736082"/>
          <a:ext cx="889000" cy="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109801</xdr:rowOff>
    </xdr:from>
    <xdr:to>
      <xdr:col>71</xdr:col>
      <xdr:colOff>177800</xdr:colOff>
      <xdr:row>97</xdr:row>
      <xdr:rowOff>116573</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740451"/>
          <a:ext cx="889000" cy="6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20423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66177</xdr:rowOff>
    </xdr:from>
    <xdr:to>
      <xdr:col>85</xdr:col>
      <xdr:colOff>177800</xdr:colOff>
      <xdr:row>97</xdr:row>
      <xdr:rowOff>167777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69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25554</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48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51215</xdr:rowOff>
    </xdr:from>
    <xdr:to>
      <xdr:col>81</xdr:col>
      <xdr:colOff>101600</xdr:colOff>
      <xdr:row>97</xdr:row>
      <xdr:rowOff>152815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68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169342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457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54632</xdr:rowOff>
    </xdr:from>
    <xdr:to>
      <xdr:col>76</xdr:col>
      <xdr:colOff>165100</xdr:colOff>
      <xdr:row>97</xdr:row>
      <xdr:rowOff>156232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68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46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59001</xdr:rowOff>
    </xdr:from>
    <xdr:to>
      <xdr:col>72</xdr:col>
      <xdr:colOff>38100</xdr:colOff>
      <xdr:row>97</xdr:row>
      <xdr:rowOff>160601</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68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5678</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464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65773</xdr:rowOff>
    </xdr:from>
    <xdr:to>
      <xdr:col>67</xdr:col>
      <xdr:colOff>101600</xdr:colOff>
      <xdr:row>97</xdr:row>
      <xdr:rowOff>167373</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69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12450</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47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総務費は、住民一人当たり</a:t>
          </a:r>
          <a:r>
            <a:rPr kumimoji="1" lang="en-US" altLang="ja-JP" sz="1100">
              <a:solidFill>
                <a:schemeClr val="dk1"/>
              </a:solidFill>
              <a:effectLst/>
              <a:latin typeface="+mn-lt"/>
              <a:ea typeface="+mn-ea"/>
              <a:cs typeface="+mn-cs"/>
            </a:rPr>
            <a:t>307,147</a:t>
          </a:r>
          <a:r>
            <a:rPr kumimoji="1" lang="ja-JP" altLang="ja-JP" sz="1100">
              <a:solidFill>
                <a:schemeClr val="dk1"/>
              </a:solidFill>
              <a:effectLst/>
              <a:latin typeface="+mn-lt"/>
              <a:ea typeface="+mn-ea"/>
              <a:cs typeface="+mn-cs"/>
            </a:rPr>
            <a:t>円となっており、類似団体と比較すると高い水準となっている。これは、ふるさと納税制度を活用した寄附金を基金へ積み立てたことによるものである。</a:t>
          </a:r>
          <a:endParaRPr lang="ja-JP" altLang="ja-JP" sz="1400">
            <a:effectLst/>
          </a:endParaRPr>
        </a:p>
        <a:p>
          <a:r>
            <a:rPr kumimoji="1" lang="ja-JP" altLang="ja-JP" sz="1100">
              <a:solidFill>
                <a:schemeClr val="dk1"/>
              </a:solidFill>
              <a:effectLst/>
              <a:latin typeface="+mn-lt"/>
              <a:ea typeface="+mn-ea"/>
              <a:cs typeface="+mn-cs"/>
            </a:rPr>
            <a:t>　民生費は、住民一人当たり</a:t>
          </a:r>
          <a:r>
            <a:rPr kumimoji="1" lang="en-US" altLang="ja-JP" sz="1100">
              <a:solidFill>
                <a:schemeClr val="dk1"/>
              </a:solidFill>
              <a:effectLst/>
              <a:latin typeface="+mn-lt"/>
              <a:ea typeface="+mn-ea"/>
              <a:cs typeface="+mn-cs"/>
            </a:rPr>
            <a:t>278,501</a:t>
          </a:r>
          <a:r>
            <a:rPr kumimoji="1" lang="ja-JP" altLang="ja-JP" sz="1100">
              <a:solidFill>
                <a:schemeClr val="dk1"/>
              </a:solidFill>
              <a:effectLst/>
              <a:latin typeface="+mn-lt"/>
              <a:ea typeface="+mn-ea"/>
              <a:cs typeface="+mn-cs"/>
            </a:rPr>
            <a:t>円となっており、前年度と比較すると増加し、類似団体と比較すると依然として一人当たりのコストが上位の状況となっている。</a:t>
          </a:r>
          <a:endParaRPr lang="ja-JP" altLang="ja-JP" sz="1400">
            <a:effectLst/>
          </a:endParaRPr>
        </a:p>
        <a:p>
          <a:r>
            <a:rPr kumimoji="1" lang="ja-JP" altLang="ja-JP" sz="1100">
              <a:solidFill>
                <a:schemeClr val="dk1"/>
              </a:solidFill>
              <a:effectLst/>
              <a:latin typeface="+mn-lt"/>
              <a:ea typeface="+mn-ea"/>
              <a:cs typeface="+mn-cs"/>
            </a:rPr>
            <a:t>　これは、高齢者の増加と子育て支援の充実に重点的に取り組んできたことや物価高騰対応重点支援給付金事業等の増加によるものである。</a:t>
          </a:r>
          <a:endParaRPr lang="ja-JP" altLang="ja-JP" sz="1400">
            <a:effectLst/>
          </a:endParaRPr>
        </a:p>
        <a:p>
          <a:r>
            <a:rPr kumimoji="1" lang="ja-JP" altLang="ja-JP" sz="1100">
              <a:solidFill>
                <a:schemeClr val="dk1"/>
              </a:solidFill>
              <a:effectLst/>
              <a:latin typeface="+mn-lt"/>
              <a:ea typeface="+mn-ea"/>
              <a:cs typeface="+mn-cs"/>
            </a:rPr>
            <a:t>　衛生費は、住民一人当たり</a:t>
          </a:r>
          <a:r>
            <a:rPr kumimoji="1" lang="en-US" altLang="ja-JP" sz="1100">
              <a:solidFill>
                <a:schemeClr val="dk1"/>
              </a:solidFill>
              <a:effectLst/>
              <a:latin typeface="+mn-lt"/>
              <a:ea typeface="+mn-ea"/>
              <a:cs typeface="+mn-cs"/>
            </a:rPr>
            <a:t>46,280</a:t>
          </a:r>
          <a:r>
            <a:rPr kumimoji="1" lang="ja-JP" altLang="ja-JP" sz="1100">
              <a:solidFill>
                <a:schemeClr val="dk1"/>
              </a:solidFill>
              <a:effectLst/>
              <a:latin typeface="+mn-lt"/>
              <a:ea typeface="+mn-ea"/>
              <a:cs typeface="+mn-cs"/>
            </a:rPr>
            <a:t>円となっており、類似団体と比較すると低い水準となっている。これは、市におけるごみの再資源化に重点的に取り組んできたことによるものであり、歳出コスト削減を図っている。</a:t>
          </a:r>
          <a:endParaRPr lang="ja-JP" altLang="ja-JP" sz="1400">
            <a:effectLst/>
          </a:endParaRPr>
        </a:p>
        <a:p>
          <a:r>
            <a:rPr kumimoji="1" lang="ja-JP" altLang="ja-JP" sz="1100">
              <a:solidFill>
                <a:schemeClr val="dk1"/>
              </a:solidFill>
              <a:effectLst/>
              <a:latin typeface="+mn-lt"/>
              <a:ea typeface="+mn-ea"/>
              <a:cs typeface="+mn-cs"/>
            </a:rPr>
            <a:t>　農林水産業費は、住民一人当たり</a:t>
          </a:r>
          <a:r>
            <a:rPr kumimoji="1" lang="en-US" altLang="ja-JP" sz="1100">
              <a:solidFill>
                <a:schemeClr val="dk1"/>
              </a:solidFill>
              <a:effectLst/>
              <a:latin typeface="+mn-lt"/>
              <a:ea typeface="+mn-ea"/>
              <a:cs typeface="+mn-cs"/>
            </a:rPr>
            <a:t>90,007</a:t>
          </a:r>
          <a:r>
            <a:rPr kumimoji="1" lang="ja-JP" altLang="ja-JP" sz="1100">
              <a:solidFill>
                <a:schemeClr val="dk1"/>
              </a:solidFill>
              <a:effectLst/>
              <a:latin typeface="+mn-lt"/>
              <a:ea typeface="+mn-ea"/>
              <a:cs typeface="+mn-cs"/>
            </a:rPr>
            <a:t>円となっており、類似団体と比較すると高い水準になっているのは、市の基幹産業である農業の取組を充実させているためである。</a:t>
          </a:r>
          <a:endParaRPr lang="ja-JP" altLang="ja-JP" sz="1400">
            <a:effectLst/>
          </a:endParaRPr>
        </a:p>
        <a:p>
          <a:r>
            <a:rPr kumimoji="1" lang="ja-JP" altLang="ja-JP" sz="1100">
              <a:solidFill>
                <a:schemeClr val="dk1"/>
              </a:solidFill>
              <a:effectLst/>
              <a:latin typeface="+mn-lt"/>
              <a:ea typeface="+mn-ea"/>
              <a:cs typeface="+mn-cs"/>
            </a:rPr>
            <a:t>　商工費は、住民一人当たり</a:t>
          </a:r>
          <a:r>
            <a:rPr kumimoji="1" lang="en-US" altLang="ja-JP" sz="1100">
              <a:solidFill>
                <a:schemeClr val="dk1"/>
              </a:solidFill>
              <a:effectLst/>
              <a:latin typeface="+mn-lt"/>
              <a:ea typeface="+mn-ea"/>
              <a:cs typeface="+mn-cs"/>
            </a:rPr>
            <a:t>116,495</a:t>
          </a:r>
          <a:r>
            <a:rPr kumimoji="1" lang="ja-JP" altLang="ja-JP" sz="1100">
              <a:solidFill>
                <a:schemeClr val="dk1"/>
              </a:solidFill>
              <a:effectLst/>
              <a:latin typeface="+mn-lt"/>
              <a:ea typeface="+mn-ea"/>
              <a:cs typeface="+mn-cs"/>
            </a:rPr>
            <a:t>円となっており、類似団体と比較すると高い水準になっている。これは、ふるさと納税事業の拡充及び物価高騰対応重点支援給付金事業が増加したことによるものである。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鹿児島県志布志市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実質単年度収支については、前年度と比較し</a:t>
          </a:r>
          <a:r>
            <a:rPr kumimoji="1" lang="en-US" altLang="ja-JP" sz="1100">
              <a:solidFill>
                <a:schemeClr val="dk1"/>
              </a:solidFill>
              <a:effectLst/>
              <a:latin typeface="+mn-lt"/>
              <a:ea typeface="+mn-ea"/>
              <a:cs typeface="+mn-cs"/>
            </a:rPr>
            <a:t>1.74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である。</a:t>
          </a:r>
          <a:endParaRPr lang="ja-JP" altLang="ja-JP" sz="1400">
            <a:effectLst/>
          </a:endParaRPr>
        </a:p>
        <a:p>
          <a:r>
            <a:rPr kumimoji="1" lang="ja-JP" altLang="ja-JP" sz="1100">
              <a:solidFill>
                <a:schemeClr val="dk1"/>
              </a:solidFill>
              <a:effectLst/>
              <a:latin typeface="+mn-lt"/>
              <a:ea typeface="+mn-ea"/>
              <a:cs typeface="+mn-cs"/>
            </a:rPr>
            <a:t>今後は、引き続き自主財源の確保に努めるとともに、事務事業の見直しや歳出の抑制を行い、財政の健全化に努める。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鹿児島県志布志市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全ての事業において、実質収支は黒字であり、実質赤字額は生じていない。</a:t>
          </a:r>
          <a:endParaRPr lang="ja-JP" altLang="ja-JP" sz="1400">
            <a:effectLst/>
          </a:endParaRPr>
        </a:p>
        <a:p>
          <a:r>
            <a:rPr kumimoji="1" lang="ja-JP" altLang="ja-JP" sz="1100">
              <a:solidFill>
                <a:schemeClr val="dk1"/>
              </a:solidFill>
              <a:effectLst/>
              <a:latin typeface="+mn-lt"/>
              <a:ea typeface="+mn-ea"/>
              <a:cs typeface="+mn-cs"/>
            </a:rPr>
            <a:t>　今後も「行政改革アクションプラン」を着実に実施し、事務事業の見直しや歳出を抑制するとともに、自主財源の確保に取り組む。</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179687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32171025</v>
      </c>
      <c r="BO4" s="436"/>
      <c r="BP4" s="436"/>
      <c r="BQ4" s="436"/>
      <c r="BR4" s="436"/>
      <c r="BS4" s="436"/>
      <c r="BT4" s="436"/>
      <c r="BU4" s="437"/>
      <c r="BV4" s="435">
        <v>34845325</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7.6</v>
      </c>
      <c r="CU4" s="576"/>
      <c r="CV4" s="576"/>
      <c r="CW4" s="576"/>
      <c r="CX4" s="576"/>
      <c r="CY4" s="576"/>
      <c r="CZ4" s="576"/>
      <c r="DA4" s="577"/>
      <c r="DB4" s="575">
        <v>6.9</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31149852</v>
      </c>
      <c r="BO5" s="407"/>
      <c r="BP5" s="407"/>
      <c r="BQ5" s="407"/>
      <c r="BR5" s="407"/>
      <c r="BS5" s="407"/>
      <c r="BT5" s="407"/>
      <c r="BU5" s="408"/>
      <c r="BV5" s="406">
        <v>34063293</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82.1</v>
      </c>
      <c r="CU5" s="404"/>
      <c r="CV5" s="404"/>
      <c r="CW5" s="404"/>
      <c r="CX5" s="404"/>
      <c r="CY5" s="404"/>
      <c r="CZ5" s="404"/>
      <c r="DA5" s="405"/>
      <c r="DB5" s="403">
        <v>85.9</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1021173</v>
      </c>
      <c r="BO6" s="407"/>
      <c r="BP6" s="407"/>
      <c r="BQ6" s="407"/>
      <c r="BR6" s="407"/>
      <c r="BS6" s="407"/>
      <c r="BT6" s="407"/>
      <c r="BU6" s="408"/>
      <c r="BV6" s="406">
        <v>782032</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82.3</v>
      </c>
      <c r="CU6" s="550"/>
      <c r="CV6" s="550"/>
      <c r="CW6" s="550"/>
      <c r="CX6" s="550"/>
      <c r="CY6" s="550"/>
      <c r="CZ6" s="550"/>
      <c r="DA6" s="551"/>
      <c r="DB6" s="549">
        <v>86.4</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159071</v>
      </c>
      <c r="BO7" s="407"/>
      <c r="BP7" s="407"/>
      <c r="BQ7" s="407"/>
      <c r="BR7" s="407"/>
      <c r="BS7" s="407"/>
      <c r="BT7" s="407"/>
      <c r="BU7" s="408"/>
      <c r="BV7" s="406">
        <v>4163</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11385328</v>
      </c>
      <c r="CU7" s="407"/>
      <c r="CV7" s="407"/>
      <c r="CW7" s="407"/>
      <c r="CX7" s="407"/>
      <c r="CY7" s="407"/>
      <c r="CZ7" s="407"/>
      <c r="DA7" s="408"/>
      <c r="DB7" s="406">
        <v>11343232</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862102</v>
      </c>
      <c r="BO8" s="407"/>
      <c r="BP8" s="407"/>
      <c r="BQ8" s="407"/>
      <c r="BR8" s="407"/>
      <c r="BS8" s="407"/>
      <c r="BT8" s="407"/>
      <c r="BU8" s="408"/>
      <c r="BV8" s="406">
        <v>777869</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0.39</v>
      </c>
      <c r="CU8" s="510"/>
      <c r="CV8" s="510"/>
      <c r="CW8" s="510"/>
      <c r="CX8" s="510"/>
      <c r="CY8" s="510"/>
      <c r="CZ8" s="510"/>
      <c r="DA8" s="511"/>
      <c r="DB8" s="509">
        <v>0.38</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29329</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84233</v>
      </c>
      <c r="BO9" s="407"/>
      <c r="BP9" s="407"/>
      <c r="BQ9" s="407"/>
      <c r="BR9" s="407"/>
      <c r="BS9" s="407"/>
      <c r="BT9" s="407"/>
      <c r="BU9" s="408"/>
      <c r="BV9" s="406">
        <v>-111930</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17.399999999999999</v>
      </c>
      <c r="CU9" s="404"/>
      <c r="CV9" s="404"/>
      <c r="CW9" s="404"/>
      <c r="CX9" s="404"/>
      <c r="CY9" s="404"/>
      <c r="CZ9" s="404"/>
      <c r="DA9" s="405"/>
      <c r="DB9" s="403">
        <v>18.8</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31479</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7902</v>
      </c>
      <c r="BO10" s="407"/>
      <c r="BP10" s="407"/>
      <c r="BQ10" s="407"/>
      <c r="BR10" s="407"/>
      <c r="BS10" s="407"/>
      <c r="BT10" s="407"/>
      <c r="BU10" s="408"/>
      <c r="BV10" s="406">
        <v>6388</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28693</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114</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27930</v>
      </c>
      <c r="S13" s="494"/>
      <c r="T13" s="494"/>
      <c r="U13" s="494"/>
      <c r="V13" s="495"/>
      <c r="W13" s="496" t="s">
        <v>131</v>
      </c>
      <c r="X13" s="392"/>
      <c r="Y13" s="392"/>
      <c r="Z13" s="392"/>
      <c r="AA13" s="392"/>
      <c r="AB13" s="393"/>
      <c r="AC13" s="359">
        <v>3083</v>
      </c>
      <c r="AD13" s="360"/>
      <c r="AE13" s="360"/>
      <c r="AF13" s="360"/>
      <c r="AG13" s="361"/>
      <c r="AH13" s="359">
        <v>3395</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92135</v>
      </c>
      <c r="BO13" s="407"/>
      <c r="BP13" s="407"/>
      <c r="BQ13" s="407"/>
      <c r="BR13" s="407"/>
      <c r="BS13" s="407"/>
      <c r="BT13" s="407"/>
      <c r="BU13" s="408"/>
      <c r="BV13" s="406">
        <v>-105542</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10.1</v>
      </c>
      <c r="CU13" s="404"/>
      <c r="CV13" s="404"/>
      <c r="CW13" s="404"/>
      <c r="CX13" s="404"/>
      <c r="CY13" s="404"/>
      <c r="CZ13" s="404"/>
      <c r="DA13" s="405"/>
      <c r="DB13" s="403">
        <v>10.8</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29193</v>
      </c>
      <c r="S14" s="494"/>
      <c r="T14" s="494"/>
      <c r="U14" s="494"/>
      <c r="V14" s="495"/>
      <c r="W14" s="497"/>
      <c r="X14" s="395"/>
      <c r="Y14" s="395"/>
      <c r="Z14" s="395"/>
      <c r="AA14" s="395"/>
      <c r="AB14" s="396"/>
      <c r="AC14" s="486">
        <v>22</v>
      </c>
      <c r="AD14" s="487"/>
      <c r="AE14" s="487"/>
      <c r="AF14" s="487"/>
      <c r="AG14" s="488"/>
      <c r="AH14" s="486">
        <v>22.3</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28543</v>
      </c>
      <c r="S15" s="494"/>
      <c r="T15" s="494"/>
      <c r="U15" s="494"/>
      <c r="V15" s="495"/>
      <c r="W15" s="496" t="s">
        <v>137</v>
      </c>
      <c r="X15" s="392"/>
      <c r="Y15" s="392"/>
      <c r="Z15" s="392"/>
      <c r="AA15" s="392"/>
      <c r="AB15" s="393"/>
      <c r="AC15" s="359">
        <v>2752</v>
      </c>
      <c r="AD15" s="360"/>
      <c r="AE15" s="360"/>
      <c r="AF15" s="360"/>
      <c r="AG15" s="361"/>
      <c r="AH15" s="359">
        <v>2971</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3942406</v>
      </c>
      <c r="BO15" s="436"/>
      <c r="BP15" s="436"/>
      <c r="BQ15" s="436"/>
      <c r="BR15" s="436"/>
      <c r="BS15" s="436"/>
      <c r="BT15" s="436"/>
      <c r="BU15" s="437"/>
      <c r="BV15" s="435">
        <v>4000805</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19.7</v>
      </c>
      <c r="AD16" s="487"/>
      <c r="AE16" s="487"/>
      <c r="AF16" s="487"/>
      <c r="AG16" s="488"/>
      <c r="AH16" s="486">
        <v>19.5</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10362816</v>
      </c>
      <c r="BO16" s="407"/>
      <c r="BP16" s="407"/>
      <c r="BQ16" s="407"/>
      <c r="BR16" s="407"/>
      <c r="BS16" s="407"/>
      <c r="BT16" s="407"/>
      <c r="BU16" s="408"/>
      <c r="BV16" s="406">
        <v>10250505</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8154</v>
      </c>
      <c r="AD17" s="360"/>
      <c r="AE17" s="360"/>
      <c r="AF17" s="360"/>
      <c r="AG17" s="361"/>
      <c r="AH17" s="359">
        <v>8856</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4935082</v>
      </c>
      <c r="BO17" s="407"/>
      <c r="BP17" s="407"/>
      <c r="BQ17" s="407"/>
      <c r="BR17" s="407"/>
      <c r="BS17" s="407"/>
      <c r="BT17" s="407"/>
      <c r="BU17" s="408"/>
      <c r="BV17" s="406">
        <v>5019425</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290.20999999999998</v>
      </c>
      <c r="M18" s="459"/>
      <c r="N18" s="459"/>
      <c r="O18" s="459"/>
      <c r="P18" s="459"/>
      <c r="Q18" s="459"/>
      <c r="R18" s="460"/>
      <c r="S18" s="460"/>
      <c r="T18" s="460"/>
      <c r="U18" s="460"/>
      <c r="V18" s="461"/>
      <c r="W18" s="477"/>
      <c r="X18" s="478"/>
      <c r="Y18" s="478"/>
      <c r="Z18" s="478"/>
      <c r="AA18" s="478"/>
      <c r="AB18" s="502"/>
      <c r="AC18" s="376">
        <v>58.3</v>
      </c>
      <c r="AD18" s="377"/>
      <c r="AE18" s="377"/>
      <c r="AF18" s="377"/>
      <c r="AG18" s="462"/>
      <c r="AH18" s="376">
        <v>58.2</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9480420</v>
      </c>
      <c r="BO18" s="407"/>
      <c r="BP18" s="407"/>
      <c r="BQ18" s="407"/>
      <c r="BR18" s="407"/>
      <c r="BS18" s="407"/>
      <c r="BT18" s="407"/>
      <c r="BU18" s="408"/>
      <c r="BV18" s="406">
        <v>9775894</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101</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13746990</v>
      </c>
      <c r="BO19" s="407"/>
      <c r="BP19" s="407"/>
      <c r="BQ19" s="407"/>
      <c r="BR19" s="407"/>
      <c r="BS19" s="407"/>
      <c r="BT19" s="407"/>
      <c r="BU19" s="408"/>
      <c r="BV19" s="406">
        <v>13938099</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13241</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19312506</v>
      </c>
      <c r="BO22" s="436"/>
      <c r="BP22" s="436"/>
      <c r="BQ22" s="436"/>
      <c r="BR22" s="436"/>
      <c r="BS22" s="436"/>
      <c r="BT22" s="436"/>
      <c r="BU22" s="437"/>
      <c r="BV22" s="435">
        <v>20034494</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12248054</v>
      </c>
      <c r="BO23" s="407"/>
      <c r="BP23" s="407"/>
      <c r="BQ23" s="407"/>
      <c r="BR23" s="407"/>
      <c r="BS23" s="407"/>
      <c r="BT23" s="407"/>
      <c r="BU23" s="408"/>
      <c r="BV23" s="406">
        <v>12726657</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8310</v>
      </c>
      <c r="R24" s="360"/>
      <c r="S24" s="360"/>
      <c r="T24" s="360"/>
      <c r="U24" s="360"/>
      <c r="V24" s="361"/>
      <c r="W24" s="449"/>
      <c r="X24" s="386"/>
      <c r="Y24" s="387"/>
      <c r="Z24" s="362" t="s">
        <v>162</v>
      </c>
      <c r="AA24" s="363"/>
      <c r="AB24" s="363"/>
      <c r="AC24" s="363"/>
      <c r="AD24" s="363"/>
      <c r="AE24" s="363"/>
      <c r="AF24" s="363"/>
      <c r="AG24" s="364"/>
      <c r="AH24" s="359">
        <v>280</v>
      </c>
      <c r="AI24" s="360"/>
      <c r="AJ24" s="360"/>
      <c r="AK24" s="360"/>
      <c r="AL24" s="361"/>
      <c r="AM24" s="359">
        <v>892360</v>
      </c>
      <c r="AN24" s="360"/>
      <c r="AO24" s="360"/>
      <c r="AP24" s="360"/>
      <c r="AQ24" s="360"/>
      <c r="AR24" s="361"/>
      <c r="AS24" s="359">
        <v>3187</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14229760</v>
      </c>
      <c r="BO24" s="407"/>
      <c r="BP24" s="407"/>
      <c r="BQ24" s="407"/>
      <c r="BR24" s="407"/>
      <c r="BS24" s="407"/>
      <c r="BT24" s="407"/>
      <c r="BU24" s="408"/>
      <c r="BV24" s="406">
        <v>14356998</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6540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2045245</v>
      </c>
      <c r="BO25" s="436"/>
      <c r="BP25" s="436"/>
      <c r="BQ25" s="436"/>
      <c r="BR25" s="436"/>
      <c r="BS25" s="436"/>
      <c r="BT25" s="436"/>
      <c r="BU25" s="437"/>
      <c r="BV25" s="435">
        <v>2214480</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6100</v>
      </c>
      <c r="R26" s="360"/>
      <c r="S26" s="360"/>
      <c r="T26" s="360"/>
      <c r="U26" s="360"/>
      <c r="V26" s="361"/>
      <c r="W26" s="449"/>
      <c r="X26" s="386"/>
      <c r="Y26" s="387"/>
      <c r="Z26" s="362" t="s">
        <v>168</v>
      </c>
      <c r="AA26" s="417"/>
      <c r="AB26" s="417"/>
      <c r="AC26" s="417"/>
      <c r="AD26" s="417"/>
      <c r="AE26" s="417"/>
      <c r="AF26" s="417"/>
      <c r="AG26" s="418"/>
      <c r="AH26" s="359" t="s">
        <v>122</v>
      </c>
      <c r="AI26" s="360"/>
      <c r="AJ26" s="360"/>
      <c r="AK26" s="360"/>
      <c r="AL26" s="361"/>
      <c r="AM26" s="359" t="s">
        <v>122</v>
      </c>
      <c r="AN26" s="360"/>
      <c r="AO26" s="360"/>
      <c r="AP26" s="360"/>
      <c r="AQ26" s="360"/>
      <c r="AR26" s="361"/>
      <c r="AS26" s="359" t="s">
        <v>122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3947</v>
      </c>
      <c r="R27" s="360"/>
      <c r="S27" s="360"/>
      <c r="T27" s="360"/>
      <c r="U27" s="360"/>
      <c r="V27" s="361"/>
      <c r="W27" s="449"/>
      <c r="X27" s="386"/>
      <c r="Y27" s="387"/>
      <c r="Z27" s="362" t="s">
        <v>171</v>
      </c>
      <c r="AA27" s="363"/>
      <c r="AB27" s="363"/>
      <c r="AC27" s="363"/>
      <c r="AD27" s="363"/>
      <c r="AE27" s="363"/>
      <c r="AF27" s="363"/>
      <c r="AG27" s="364"/>
      <c r="AH27" s="359">
        <v>5</v>
      </c>
      <c r="AI27" s="360"/>
      <c r="AJ27" s="360"/>
      <c r="AK27" s="360"/>
      <c r="AL27" s="361"/>
      <c r="AM27" s="359">
        <v>24095</v>
      </c>
      <c r="AN27" s="360"/>
      <c r="AO27" s="360"/>
      <c r="AP27" s="360"/>
      <c r="AQ27" s="360"/>
      <c r="AR27" s="361"/>
      <c r="AS27" s="359">
        <v>4819</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3103</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2858919</v>
      </c>
      <c r="BO28" s="436"/>
      <c r="BP28" s="436"/>
      <c r="BQ28" s="436"/>
      <c r="BR28" s="436"/>
      <c r="BS28" s="436"/>
      <c r="BT28" s="436"/>
      <c r="BU28" s="437"/>
      <c r="BV28" s="435">
        <v>2851017</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18</v>
      </c>
      <c r="M29" s="360"/>
      <c r="N29" s="360"/>
      <c r="O29" s="360"/>
      <c r="P29" s="361"/>
      <c r="Q29" s="359">
        <v>2881</v>
      </c>
      <c r="R29" s="360"/>
      <c r="S29" s="360"/>
      <c r="T29" s="360"/>
      <c r="U29" s="360"/>
      <c r="V29" s="361"/>
      <c r="W29" s="450"/>
      <c r="X29" s="451"/>
      <c r="Y29" s="452"/>
      <c r="Z29" s="362" t="s">
        <v>177</v>
      </c>
      <c r="AA29" s="363"/>
      <c r="AB29" s="363"/>
      <c r="AC29" s="363"/>
      <c r="AD29" s="363"/>
      <c r="AE29" s="363"/>
      <c r="AF29" s="363"/>
      <c r="AG29" s="364"/>
      <c r="AH29" s="359">
        <v>285</v>
      </c>
      <c r="AI29" s="360"/>
      <c r="AJ29" s="360"/>
      <c r="AK29" s="360"/>
      <c r="AL29" s="361"/>
      <c r="AM29" s="359">
        <v>916455</v>
      </c>
      <c r="AN29" s="360"/>
      <c r="AO29" s="360"/>
      <c r="AP29" s="360"/>
      <c r="AQ29" s="360"/>
      <c r="AR29" s="361"/>
      <c r="AS29" s="359">
        <v>3216</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532097</v>
      </c>
      <c r="BO29" s="407"/>
      <c r="BP29" s="407"/>
      <c r="BQ29" s="407"/>
      <c r="BR29" s="407"/>
      <c r="BS29" s="407"/>
      <c r="BT29" s="407"/>
      <c r="BU29" s="408"/>
      <c r="BV29" s="406">
        <v>501602</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97.3</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12136629</v>
      </c>
      <c r="BO30" s="441"/>
      <c r="BP30" s="441"/>
      <c r="BQ30" s="441"/>
      <c r="BR30" s="441"/>
      <c r="BS30" s="441"/>
      <c r="BT30" s="441"/>
      <c r="BU30" s="442"/>
      <c r="BV30" s="440">
        <v>10725986</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f>IF(BG34="","",MAX(C34:D43,U34:V43,AM34:AN43)+1)</f>
        <v>7</v>
      </c>
      <c r="BF34" s="354"/>
      <c r="BG34" s="355" t="str">
        <f>IF('各会計、関係団体の財政状況及び健全化判断比率'!B33="","",'各会計、関係団体の財政状況及び健全化判断比率'!B33)</f>
        <v>国民宿舎特別会計</v>
      </c>
      <c r="BH34" s="355"/>
      <c r="BI34" s="355"/>
      <c r="BJ34" s="355"/>
      <c r="BK34" s="355"/>
      <c r="BL34" s="355"/>
      <c r="BM34" s="355"/>
      <c r="BN34" s="355"/>
      <c r="BO34" s="355"/>
      <c r="BP34" s="355"/>
      <c r="BQ34" s="355"/>
      <c r="BR34" s="355"/>
      <c r="BS34" s="355"/>
      <c r="BT34" s="355"/>
      <c r="BU34" s="355"/>
      <c r="BV34" s="163"/>
      <c r="BW34" s="354">
        <f>IF(BY34="","",MAX(C34:D43,U34:V43,AM34:AN43,BE34:BF43)+1)</f>
        <v>9</v>
      </c>
      <c r="BX34" s="354"/>
      <c r="BY34" s="355" t="str">
        <f>IF('各会計、関係団体の財政状況及び健全化判断比率'!B68="","",'各会計、関係団体の財政状況及び健全化判断比率'!B68)</f>
        <v>鹿児島県市町村総合事務</v>
      </c>
      <c r="BZ34" s="355"/>
      <c r="CA34" s="355"/>
      <c r="CB34" s="355"/>
      <c r="CC34" s="355"/>
      <c r="CD34" s="355"/>
      <c r="CE34" s="355"/>
      <c r="CF34" s="355"/>
      <c r="CG34" s="355"/>
      <c r="CH34" s="355"/>
      <c r="CI34" s="355"/>
      <c r="CJ34" s="355"/>
      <c r="CK34" s="355"/>
      <c r="CL34" s="355"/>
      <c r="CM34" s="355"/>
      <c r="CN34" s="163"/>
      <c r="CO34" s="354">
        <f>IF(CQ34="","",MAX(C34:D43,U34:V43,AM34:AN43,BE34:BF43,BW34:BX43)+1)</f>
        <v>17</v>
      </c>
      <c r="CP34" s="354"/>
      <c r="CQ34" s="355" t="str">
        <f>IF('各会計、関係団体の財政状況及び健全化判断比率'!BS7="","",'各会計、関係団体の財政状況及び健全化判断比率'!BS7)</f>
        <v>志布志市土地開発公社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IF('各会計、関係団体の財政状況及び健全化判断比率'!B32="","",'各会計、関係団体の財政状況及び健全化判断比率'!B32)</f>
        <v>農業集落排水事業会計</v>
      </c>
      <c r="AP35" s="355"/>
      <c r="AQ35" s="355"/>
      <c r="AR35" s="355"/>
      <c r="AS35" s="355"/>
      <c r="AT35" s="355"/>
      <c r="AU35" s="355"/>
      <c r="AV35" s="355"/>
      <c r="AW35" s="355"/>
      <c r="AX35" s="355"/>
      <c r="AY35" s="355"/>
      <c r="AZ35" s="355"/>
      <c r="BA35" s="355"/>
      <c r="BB35" s="355"/>
      <c r="BC35" s="355"/>
      <c r="BD35" s="163"/>
      <c r="BE35" s="354">
        <f t="shared" ref="BE35:BE43" si="1">IF(BG35="","",BE34+1)</f>
        <v>8</v>
      </c>
      <c r="BF35" s="354"/>
      <c r="BG35" s="355" t="str">
        <f>IF('各会計、関係団体の財政状況及び健全化判断比率'!B34="","",'各会計、関係団体の財政状況及び健全化判断比率'!B34)</f>
        <v>工業団地整備事業特別会計</v>
      </c>
      <c r="BH35" s="355"/>
      <c r="BI35" s="355"/>
      <c r="BJ35" s="355"/>
      <c r="BK35" s="355"/>
      <c r="BL35" s="355"/>
      <c r="BM35" s="355"/>
      <c r="BN35" s="355"/>
      <c r="BO35" s="355"/>
      <c r="BP35" s="355"/>
      <c r="BQ35" s="355"/>
      <c r="BR35" s="355"/>
      <c r="BS35" s="355"/>
      <c r="BT35" s="355"/>
      <c r="BU35" s="355"/>
      <c r="BV35" s="163"/>
      <c r="BW35" s="354">
        <f t="shared" ref="BW35:BW43" si="2">IF(BY35="","",BW34+1)</f>
        <v>10</v>
      </c>
      <c r="BX35" s="354"/>
      <c r="BY35" s="355" t="str">
        <f>IF('各会計、関係団体の財政状況及び健全化判断比率'!B69="","",'各会計、関係団体の財政状況及び健全化判断比率'!B69)</f>
        <v>曽於北部衛生処理</v>
      </c>
      <c r="BZ35" s="355"/>
      <c r="CA35" s="355"/>
      <c r="CB35" s="355"/>
      <c r="CC35" s="355"/>
      <c r="CD35" s="355"/>
      <c r="CE35" s="355"/>
      <c r="CF35" s="355"/>
      <c r="CG35" s="355"/>
      <c r="CH35" s="355"/>
      <c r="CI35" s="355"/>
      <c r="CJ35" s="355"/>
      <c r="CK35" s="355"/>
      <c r="CL35" s="355"/>
      <c r="CM35" s="355"/>
      <c r="CN35" s="163"/>
      <c r="CO35" s="354">
        <f t="shared" ref="CO35:CO43" si="3">IF(CQ35="","",CO34+1)</f>
        <v>18</v>
      </c>
      <c r="CP35" s="354"/>
      <c r="CQ35" s="355" t="str">
        <f>IF('各会計、関係団体の財政状況及び健全化判断比率'!BS8="","",'各会計、関係団体の財政状況及び健全化判断比率'!BS8)</f>
        <v>志布志市農業公社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11</v>
      </c>
      <c r="BX36" s="354"/>
      <c r="BY36" s="355" t="str">
        <f>IF('各会計、関係団体の財政状況及び健全化判断比率'!B70="","",'各会計、関係団体の財政状況及び健全化判断比率'!B70)</f>
        <v>大隅曽於地区消防</v>
      </c>
      <c r="BZ36" s="355"/>
      <c r="CA36" s="355"/>
      <c r="CB36" s="355"/>
      <c r="CC36" s="355"/>
      <c r="CD36" s="355"/>
      <c r="CE36" s="355"/>
      <c r="CF36" s="355"/>
      <c r="CG36" s="355"/>
      <c r="CH36" s="355"/>
      <c r="CI36" s="355"/>
      <c r="CJ36" s="355"/>
      <c r="CK36" s="355"/>
      <c r="CL36" s="355"/>
      <c r="CM36" s="355"/>
      <c r="CN36" s="163"/>
      <c r="CO36" s="354">
        <f t="shared" si="3"/>
        <v>19</v>
      </c>
      <c r="CP36" s="354"/>
      <c r="CQ36" s="355" t="str">
        <f>IF('各会計、関係団体の財政状況及び健全化判断比率'!BS9="","",'各会計、関係団体の財政状況及び健全化判断比率'!BS9)</f>
        <v>志布志市まちづくり公社</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12</v>
      </c>
      <c r="BX37" s="354"/>
      <c r="BY37" s="355" t="str">
        <f>IF('各会計、関係団体の財政状況及び健全化判断比率'!B71="","",'各会計、関係団体の財政状況及び健全化判断比率'!B71)</f>
        <v>曽於南部厚生事務</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13</v>
      </c>
      <c r="BX38" s="354"/>
      <c r="BY38" s="355" t="str">
        <f>IF('各会計、関係団体の財政状況及び健全化判断比率'!B72="","",'各会計、関係団体の財政状況及び健全化判断比率'!B72)</f>
        <v>曽於地区介護保険</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14</v>
      </c>
      <c r="BX39" s="354"/>
      <c r="BY39" s="355" t="str">
        <f>IF('各会計、関係団体の財政状況及び健全化判断比率'!B73="","",'各会計、関係団体の財政状況及び健全化判断比率'!B73)</f>
        <v>鹿児島県後期高齢者医療広域連合（一般会計）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15</v>
      </c>
      <c r="BX40" s="354"/>
      <c r="BY40" s="355" t="str">
        <f>IF('各会計、関係団体の財政状況及び健全化判断比率'!B74="","",'各会計、関係団体の財政状況及び健全化判断比率'!B74)</f>
        <v>鹿児島県後期高齢者医療広域連合（特別会計）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16</v>
      </c>
      <c r="BX41" s="354"/>
      <c r="BY41" s="355" t="str">
        <f>IF('各会計、関係団体の財政状況及び健全化判断比率'!B75="","",'各会計、関係団体の財政状況及び健全化判断比率'!B75)</f>
        <v>曽於地域公設地方卸売市場管理</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pNopTb3b/vJL2LrIrRKYXTPKBmIgVn512MBtYwELQrbYvdJ7aco13uitUBW44/7QFsbSFZWnKAMbqVoj/L9Qtw==" saltValue="J8RE/rmUSJc3hcv+5M6f0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36" t="s">
        <v>533</v>
      </c>
      <c r="D34" s="1136"/>
      <c r="E34" s="1137"/>
      <c r="F34" s="32">
        <v>10.56</v>
      </c>
      <c r="G34" s="33">
        <v>10.33</v>
      </c>
      <c r="H34" s="33">
        <v>10.71</v>
      </c>
      <c r="I34" s="33">
        <v>10.08</v>
      </c>
      <c r="J34" s="34">
        <v>9.7200000000000006</v>
      </c>
      <c r="K34" s="22"/>
      <c r="L34" s="22"/>
      <c r="M34" s="22"/>
      <c r="N34" s="22"/>
      <c r="O34" s="22"/>
      <c r="P34" s="22"/>
    </row>
    <row r="35" spans="1:16" ht="39" customHeight="1" x14ac:dyDescent="0.2">
      <c r="A35" s="22"/>
      <c r="B35" s="35"/>
      <c r="C35" s="1132" t="s">
        <v>534</v>
      </c>
      <c r="D35" s="1132"/>
      <c r="E35" s="1133"/>
      <c r="F35" s="36">
        <v>4.43</v>
      </c>
      <c r="G35" s="37">
        <v>5.97</v>
      </c>
      <c r="H35" s="37">
        <v>7.93</v>
      </c>
      <c r="I35" s="37">
        <v>6.85</v>
      </c>
      <c r="J35" s="38">
        <v>8.8000000000000007</v>
      </c>
      <c r="K35" s="22"/>
      <c r="L35" s="22"/>
      <c r="M35" s="22"/>
      <c r="N35" s="22"/>
      <c r="O35" s="22"/>
      <c r="P35" s="22"/>
    </row>
    <row r="36" spans="1:16" ht="39" customHeight="1" x14ac:dyDescent="0.2">
      <c r="A36" s="22"/>
      <c r="B36" s="35"/>
      <c r="C36" s="1132" t="s">
        <v>535</v>
      </c>
      <c r="D36" s="1132"/>
      <c r="E36" s="1133"/>
      <c r="F36" s="36">
        <v>4.04</v>
      </c>
      <c r="G36" s="37">
        <v>3.85</v>
      </c>
      <c r="H36" s="37">
        <v>4.4400000000000004</v>
      </c>
      <c r="I36" s="37">
        <v>4.54</v>
      </c>
      <c r="J36" s="38">
        <v>4.7300000000000004</v>
      </c>
      <c r="K36" s="22"/>
      <c r="L36" s="22"/>
      <c r="M36" s="22"/>
      <c r="N36" s="22"/>
      <c r="O36" s="22"/>
      <c r="P36" s="22"/>
    </row>
    <row r="37" spans="1:16" ht="39" customHeight="1" x14ac:dyDescent="0.2">
      <c r="A37" s="22"/>
      <c r="B37" s="35"/>
      <c r="C37" s="1132" t="s">
        <v>536</v>
      </c>
      <c r="D37" s="1132"/>
      <c r="E37" s="1133"/>
      <c r="F37" s="36">
        <v>1.25</v>
      </c>
      <c r="G37" s="37">
        <v>1.62</v>
      </c>
      <c r="H37" s="37">
        <v>1.31</v>
      </c>
      <c r="I37" s="37">
        <v>0.54</v>
      </c>
      <c r="J37" s="38">
        <v>0.8</v>
      </c>
      <c r="K37" s="22"/>
      <c r="L37" s="22"/>
      <c r="M37" s="22"/>
      <c r="N37" s="22"/>
      <c r="O37" s="22"/>
      <c r="P37" s="22"/>
    </row>
    <row r="38" spans="1:16" ht="39" customHeight="1" x14ac:dyDescent="0.2">
      <c r="A38" s="22"/>
      <c r="B38" s="35"/>
      <c r="C38" s="1132" t="s">
        <v>537</v>
      </c>
      <c r="D38" s="1132"/>
      <c r="E38" s="1133"/>
      <c r="F38" s="36" t="s">
        <v>488</v>
      </c>
      <c r="G38" s="37" t="s">
        <v>488</v>
      </c>
      <c r="H38" s="37" t="s">
        <v>488</v>
      </c>
      <c r="I38" s="37">
        <v>0.41</v>
      </c>
      <c r="J38" s="38">
        <v>0.55000000000000004</v>
      </c>
      <c r="K38" s="22"/>
      <c r="L38" s="22"/>
      <c r="M38" s="22"/>
      <c r="N38" s="22"/>
      <c r="O38" s="22"/>
      <c r="P38" s="22"/>
    </row>
    <row r="39" spans="1:16" ht="39" customHeight="1" x14ac:dyDescent="0.2">
      <c r="A39" s="22"/>
      <c r="B39" s="35"/>
      <c r="C39" s="1132" t="s">
        <v>538</v>
      </c>
      <c r="D39" s="1132"/>
      <c r="E39" s="1133"/>
      <c r="F39" s="36">
        <v>0.01</v>
      </c>
      <c r="G39" s="37">
        <v>0</v>
      </c>
      <c r="H39" s="37">
        <v>0</v>
      </c>
      <c r="I39" s="37">
        <v>0</v>
      </c>
      <c r="J39" s="38">
        <v>0.01</v>
      </c>
      <c r="K39" s="22"/>
      <c r="L39" s="22"/>
      <c r="M39" s="22"/>
      <c r="N39" s="22"/>
      <c r="O39" s="22"/>
      <c r="P39" s="22"/>
    </row>
    <row r="40" spans="1:16" ht="39" customHeight="1" x14ac:dyDescent="0.2">
      <c r="A40" s="22"/>
      <c r="B40" s="35"/>
      <c r="C40" s="1132" t="s">
        <v>539</v>
      </c>
      <c r="D40" s="1132"/>
      <c r="E40" s="1133"/>
      <c r="F40" s="36">
        <v>0</v>
      </c>
      <c r="G40" s="37">
        <v>0</v>
      </c>
      <c r="H40" s="37">
        <v>0</v>
      </c>
      <c r="I40" s="37">
        <v>0</v>
      </c>
      <c r="J40" s="38">
        <v>0</v>
      </c>
      <c r="K40" s="22"/>
      <c r="L40" s="22"/>
      <c r="M40" s="22"/>
      <c r="N40" s="22"/>
      <c r="O40" s="22"/>
      <c r="P40" s="22"/>
    </row>
    <row r="41" spans="1:16" ht="39" customHeight="1" x14ac:dyDescent="0.2">
      <c r="A41" s="22"/>
      <c r="B41" s="35"/>
      <c r="C41" s="1132" t="s">
        <v>540</v>
      </c>
      <c r="D41" s="1132"/>
      <c r="E41" s="1133"/>
      <c r="F41" s="36">
        <v>0</v>
      </c>
      <c r="G41" s="37">
        <v>0</v>
      </c>
      <c r="H41" s="37">
        <v>0</v>
      </c>
      <c r="I41" s="37">
        <v>0</v>
      </c>
      <c r="J41" s="38">
        <v>0</v>
      </c>
      <c r="K41" s="22"/>
      <c r="L41" s="22"/>
      <c r="M41" s="22"/>
      <c r="N41" s="22"/>
      <c r="O41" s="22"/>
      <c r="P41" s="22"/>
    </row>
    <row r="42" spans="1:16" ht="39" customHeight="1" x14ac:dyDescent="0.2">
      <c r="A42" s="22"/>
      <c r="B42" s="39"/>
      <c r="C42" s="1132" t="s">
        <v>541</v>
      </c>
      <c r="D42" s="1132"/>
      <c r="E42" s="1133"/>
      <c r="F42" s="36" t="s">
        <v>488</v>
      </c>
      <c r="G42" s="37" t="s">
        <v>488</v>
      </c>
      <c r="H42" s="37" t="s">
        <v>488</v>
      </c>
      <c r="I42" s="37" t="s">
        <v>488</v>
      </c>
      <c r="J42" s="38" t="s">
        <v>488</v>
      </c>
      <c r="K42" s="22"/>
      <c r="L42" s="22"/>
      <c r="M42" s="22"/>
      <c r="N42" s="22"/>
      <c r="O42" s="22"/>
      <c r="P42" s="22"/>
    </row>
    <row r="43" spans="1:16" ht="39" customHeight="1" thickBot="1" x14ac:dyDescent="0.25">
      <c r="A43" s="22"/>
      <c r="B43" s="40"/>
      <c r="C43" s="1134" t="s">
        <v>542</v>
      </c>
      <c r="D43" s="1134"/>
      <c r="E43" s="1135"/>
      <c r="F43" s="41">
        <v>0.06</v>
      </c>
      <c r="G43" s="42">
        <v>0.05</v>
      </c>
      <c r="H43" s="42">
        <v>0.43</v>
      </c>
      <c r="I43" s="42" t="s">
        <v>488</v>
      </c>
      <c r="J43" s="43" t="s">
        <v>488</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LXE4lCRpfAbHF1mC74djn2lgsWaSrU6XMaAwiYZSVLC9V0Q3XAunAsW76bnkhY/2XQRZnuea15G8SLWBKEt4Xw==" saltValue="0/Ppd1ZotJt9d5jZXQhbU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2608</v>
      </c>
      <c r="L45" s="58">
        <v>2658</v>
      </c>
      <c r="M45" s="58">
        <v>2682</v>
      </c>
      <c r="N45" s="58">
        <v>2671</v>
      </c>
      <c r="O45" s="59">
        <v>2437</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488</v>
      </c>
      <c r="L46" s="62" t="s">
        <v>488</v>
      </c>
      <c r="M46" s="62" t="s">
        <v>488</v>
      </c>
      <c r="N46" s="62" t="s">
        <v>488</v>
      </c>
      <c r="O46" s="63" t="s">
        <v>488</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488</v>
      </c>
      <c r="L47" s="62" t="s">
        <v>488</v>
      </c>
      <c r="M47" s="62" t="s">
        <v>488</v>
      </c>
      <c r="N47" s="62" t="s">
        <v>488</v>
      </c>
      <c r="O47" s="63" t="s">
        <v>488</v>
      </c>
      <c r="P47" s="46"/>
      <c r="Q47" s="46"/>
      <c r="R47" s="46"/>
      <c r="S47" s="46"/>
      <c r="T47" s="46"/>
      <c r="U47" s="46"/>
    </row>
    <row r="48" spans="1:21" ht="30.75" customHeight="1" x14ac:dyDescent="0.2">
      <c r="A48" s="46"/>
      <c r="B48" s="1163"/>
      <c r="C48" s="1164"/>
      <c r="D48" s="60"/>
      <c r="E48" s="1140" t="s">
        <v>13</v>
      </c>
      <c r="F48" s="1140"/>
      <c r="G48" s="1140"/>
      <c r="H48" s="1140"/>
      <c r="I48" s="1140"/>
      <c r="J48" s="1141"/>
      <c r="K48" s="61">
        <v>212</v>
      </c>
      <c r="L48" s="62">
        <v>205</v>
      </c>
      <c r="M48" s="62">
        <v>196</v>
      </c>
      <c r="N48" s="62">
        <v>146</v>
      </c>
      <c r="O48" s="63">
        <v>138</v>
      </c>
      <c r="P48" s="46"/>
      <c r="Q48" s="46"/>
      <c r="R48" s="46"/>
      <c r="S48" s="46"/>
      <c r="T48" s="46"/>
      <c r="U48" s="46"/>
    </row>
    <row r="49" spans="1:21" ht="30.75" customHeight="1" x14ac:dyDescent="0.2">
      <c r="A49" s="46"/>
      <c r="B49" s="1163"/>
      <c r="C49" s="1164"/>
      <c r="D49" s="60"/>
      <c r="E49" s="1140" t="s">
        <v>14</v>
      </c>
      <c r="F49" s="1140"/>
      <c r="G49" s="1140"/>
      <c r="H49" s="1140"/>
      <c r="I49" s="1140"/>
      <c r="J49" s="1141"/>
      <c r="K49" s="61">
        <v>20</v>
      </c>
      <c r="L49" s="62">
        <v>24</v>
      </c>
      <c r="M49" s="62" t="s">
        <v>488</v>
      </c>
      <c r="N49" s="62">
        <v>23</v>
      </c>
      <c r="O49" s="63">
        <v>13</v>
      </c>
      <c r="P49" s="46"/>
      <c r="Q49" s="46"/>
      <c r="R49" s="46"/>
      <c r="S49" s="46"/>
      <c r="T49" s="46"/>
      <c r="U49" s="46"/>
    </row>
    <row r="50" spans="1:21" ht="30.75" customHeight="1" x14ac:dyDescent="0.2">
      <c r="A50" s="46"/>
      <c r="B50" s="1163"/>
      <c r="C50" s="1164"/>
      <c r="D50" s="60"/>
      <c r="E50" s="1140" t="s">
        <v>15</v>
      </c>
      <c r="F50" s="1140"/>
      <c r="G50" s="1140"/>
      <c r="H50" s="1140"/>
      <c r="I50" s="1140"/>
      <c r="J50" s="1141"/>
      <c r="K50" s="61">
        <v>7</v>
      </c>
      <c r="L50" s="62">
        <v>182</v>
      </c>
      <c r="M50" s="62">
        <v>118</v>
      </c>
      <c r="N50" s="62">
        <v>173</v>
      </c>
      <c r="O50" s="63">
        <v>138</v>
      </c>
      <c r="P50" s="46"/>
      <c r="Q50" s="46"/>
      <c r="R50" s="46"/>
      <c r="S50" s="46"/>
      <c r="T50" s="46"/>
      <c r="U50" s="46"/>
    </row>
    <row r="51" spans="1:21" ht="30.75" customHeight="1" x14ac:dyDescent="0.2">
      <c r="A51" s="46"/>
      <c r="B51" s="1165"/>
      <c r="C51" s="1166"/>
      <c r="D51" s="64"/>
      <c r="E51" s="1140" t="s">
        <v>16</v>
      </c>
      <c r="F51" s="1140"/>
      <c r="G51" s="1140"/>
      <c r="H51" s="1140"/>
      <c r="I51" s="1140"/>
      <c r="J51" s="1141"/>
      <c r="K51" s="61">
        <v>0</v>
      </c>
      <c r="L51" s="62">
        <v>0</v>
      </c>
      <c r="M51" s="62">
        <v>0</v>
      </c>
      <c r="N51" s="62">
        <v>0</v>
      </c>
      <c r="O51" s="63">
        <v>0</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2035</v>
      </c>
      <c r="L52" s="62">
        <v>2008</v>
      </c>
      <c r="M52" s="62">
        <v>2009</v>
      </c>
      <c r="N52" s="62">
        <v>1990</v>
      </c>
      <c r="O52" s="63">
        <v>1859</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812</v>
      </c>
      <c r="L53" s="67">
        <v>1061</v>
      </c>
      <c r="M53" s="67">
        <v>987</v>
      </c>
      <c r="N53" s="67">
        <v>1023</v>
      </c>
      <c r="O53" s="68">
        <v>867</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Hr2TQonB9tBCVgAMzU2qL+fSUAYBsRxpIiMXoSfH9yFAWP6PiJe6kjuzrICybz/vHqveOz5bU2/tYGMr1rv/cQ==" saltValue="CvW1cNTFYq0T2ggGQmiPV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81" t="s">
        <v>30</v>
      </c>
      <c r="C41" s="1182"/>
      <c r="D41" s="103"/>
      <c r="E41" s="1183" t="s">
        <v>31</v>
      </c>
      <c r="F41" s="1183"/>
      <c r="G41" s="1183"/>
      <c r="H41" s="1184"/>
      <c r="I41" s="330">
        <v>22179</v>
      </c>
      <c r="J41" s="331">
        <v>21676</v>
      </c>
      <c r="K41" s="331">
        <v>20773</v>
      </c>
      <c r="L41" s="331">
        <v>20034</v>
      </c>
      <c r="M41" s="332">
        <v>19313</v>
      </c>
    </row>
    <row r="42" spans="2:13" ht="27.75" customHeight="1" x14ac:dyDescent="0.2">
      <c r="B42" s="1171"/>
      <c r="C42" s="1172"/>
      <c r="D42" s="104"/>
      <c r="E42" s="1175" t="s">
        <v>32</v>
      </c>
      <c r="F42" s="1175"/>
      <c r="G42" s="1175"/>
      <c r="H42" s="1176"/>
      <c r="I42" s="333">
        <v>6</v>
      </c>
      <c r="J42" s="334">
        <v>6</v>
      </c>
      <c r="K42" s="334">
        <v>3</v>
      </c>
      <c r="L42" s="334" t="s">
        <v>488</v>
      </c>
      <c r="M42" s="335" t="s">
        <v>488</v>
      </c>
    </row>
    <row r="43" spans="2:13" ht="27.75" customHeight="1" x14ac:dyDescent="0.2">
      <c r="B43" s="1171"/>
      <c r="C43" s="1172"/>
      <c r="D43" s="104"/>
      <c r="E43" s="1175" t="s">
        <v>33</v>
      </c>
      <c r="F43" s="1175"/>
      <c r="G43" s="1175"/>
      <c r="H43" s="1176"/>
      <c r="I43" s="333">
        <v>2648</v>
      </c>
      <c r="J43" s="334">
        <v>2639</v>
      </c>
      <c r="K43" s="334">
        <v>1359</v>
      </c>
      <c r="L43" s="334">
        <v>873</v>
      </c>
      <c r="M43" s="335">
        <v>806</v>
      </c>
    </row>
    <row r="44" spans="2:13" ht="27.75" customHeight="1" x14ac:dyDescent="0.2">
      <c r="B44" s="1171"/>
      <c r="C44" s="1172"/>
      <c r="D44" s="104"/>
      <c r="E44" s="1175" t="s">
        <v>34</v>
      </c>
      <c r="F44" s="1175"/>
      <c r="G44" s="1175"/>
      <c r="H44" s="1176"/>
      <c r="I44" s="333">
        <v>107</v>
      </c>
      <c r="J44" s="334">
        <v>82</v>
      </c>
      <c r="K44" s="334">
        <v>85</v>
      </c>
      <c r="L44" s="334">
        <v>80</v>
      </c>
      <c r="M44" s="335">
        <v>71</v>
      </c>
    </row>
    <row r="45" spans="2:13" ht="27.75" customHeight="1" x14ac:dyDescent="0.2">
      <c r="B45" s="1171"/>
      <c r="C45" s="1172"/>
      <c r="D45" s="104"/>
      <c r="E45" s="1175" t="s">
        <v>35</v>
      </c>
      <c r="F45" s="1175"/>
      <c r="G45" s="1175"/>
      <c r="H45" s="1176"/>
      <c r="I45" s="333">
        <v>1870</v>
      </c>
      <c r="J45" s="334">
        <v>1999</v>
      </c>
      <c r="K45" s="334">
        <v>2040</v>
      </c>
      <c r="L45" s="334">
        <v>2134</v>
      </c>
      <c r="M45" s="335">
        <v>2250</v>
      </c>
    </row>
    <row r="46" spans="2:13" ht="27.75" customHeight="1" x14ac:dyDescent="0.2">
      <c r="B46" s="1171"/>
      <c r="C46" s="1172"/>
      <c r="D46" s="105"/>
      <c r="E46" s="1175" t="s">
        <v>36</v>
      </c>
      <c r="F46" s="1175"/>
      <c r="G46" s="1175"/>
      <c r="H46" s="1176"/>
      <c r="I46" s="333">
        <v>384</v>
      </c>
      <c r="J46" s="334">
        <v>384</v>
      </c>
      <c r="K46" s="334">
        <v>302</v>
      </c>
      <c r="L46" s="334">
        <v>240</v>
      </c>
      <c r="M46" s="335">
        <v>202</v>
      </c>
    </row>
    <row r="47" spans="2:13" ht="27.75" customHeight="1" x14ac:dyDescent="0.2">
      <c r="B47" s="1171"/>
      <c r="C47" s="1172"/>
      <c r="D47" s="106"/>
      <c r="E47" s="1185" t="s">
        <v>37</v>
      </c>
      <c r="F47" s="1186"/>
      <c r="G47" s="1186"/>
      <c r="H47" s="1187"/>
      <c r="I47" s="333" t="s">
        <v>488</v>
      </c>
      <c r="J47" s="334" t="s">
        <v>488</v>
      </c>
      <c r="K47" s="334" t="s">
        <v>488</v>
      </c>
      <c r="L47" s="334" t="s">
        <v>488</v>
      </c>
      <c r="M47" s="335" t="s">
        <v>488</v>
      </c>
    </row>
    <row r="48" spans="2:13" ht="27.75" customHeight="1" x14ac:dyDescent="0.2">
      <c r="B48" s="1171"/>
      <c r="C48" s="1172"/>
      <c r="D48" s="104"/>
      <c r="E48" s="1175" t="s">
        <v>38</v>
      </c>
      <c r="F48" s="1175"/>
      <c r="G48" s="1175"/>
      <c r="H48" s="1176"/>
      <c r="I48" s="333" t="s">
        <v>488</v>
      </c>
      <c r="J48" s="334" t="s">
        <v>488</v>
      </c>
      <c r="K48" s="334" t="s">
        <v>488</v>
      </c>
      <c r="L48" s="334" t="s">
        <v>488</v>
      </c>
      <c r="M48" s="335" t="s">
        <v>488</v>
      </c>
    </row>
    <row r="49" spans="2:13" ht="27.75" customHeight="1" x14ac:dyDescent="0.2">
      <c r="B49" s="1173"/>
      <c r="C49" s="1174"/>
      <c r="D49" s="104"/>
      <c r="E49" s="1175" t="s">
        <v>39</v>
      </c>
      <c r="F49" s="1175"/>
      <c r="G49" s="1175"/>
      <c r="H49" s="1176"/>
      <c r="I49" s="333" t="s">
        <v>488</v>
      </c>
      <c r="J49" s="334" t="s">
        <v>488</v>
      </c>
      <c r="K49" s="334" t="s">
        <v>488</v>
      </c>
      <c r="L49" s="334" t="s">
        <v>488</v>
      </c>
      <c r="M49" s="335" t="s">
        <v>488</v>
      </c>
    </row>
    <row r="50" spans="2:13" ht="27.75" customHeight="1" x14ac:dyDescent="0.2">
      <c r="B50" s="1169" t="s">
        <v>40</v>
      </c>
      <c r="C50" s="1170"/>
      <c r="D50" s="107"/>
      <c r="E50" s="1175" t="s">
        <v>41</v>
      </c>
      <c r="F50" s="1175"/>
      <c r="G50" s="1175"/>
      <c r="H50" s="1176"/>
      <c r="I50" s="333">
        <v>7435</v>
      </c>
      <c r="J50" s="334">
        <v>10053</v>
      </c>
      <c r="K50" s="334">
        <v>12192</v>
      </c>
      <c r="L50" s="334">
        <v>14582</v>
      </c>
      <c r="M50" s="335">
        <v>13923</v>
      </c>
    </row>
    <row r="51" spans="2:13" ht="27.75" customHeight="1" x14ac:dyDescent="0.2">
      <c r="B51" s="1171"/>
      <c r="C51" s="1172"/>
      <c r="D51" s="104"/>
      <c r="E51" s="1175" t="s">
        <v>42</v>
      </c>
      <c r="F51" s="1175"/>
      <c r="G51" s="1175"/>
      <c r="H51" s="1176"/>
      <c r="I51" s="333">
        <v>652</v>
      </c>
      <c r="J51" s="334">
        <v>611</v>
      </c>
      <c r="K51" s="334">
        <v>571</v>
      </c>
      <c r="L51" s="334">
        <v>531</v>
      </c>
      <c r="M51" s="335">
        <v>491</v>
      </c>
    </row>
    <row r="52" spans="2:13" ht="27.75" customHeight="1" x14ac:dyDescent="0.2">
      <c r="B52" s="1173"/>
      <c r="C52" s="1174"/>
      <c r="D52" s="104"/>
      <c r="E52" s="1175" t="s">
        <v>43</v>
      </c>
      <c r="F52" s="1175"/>
      <c r="G52" s="1175"/>
      <c r="H52" s="1176"/>
      <c r="I52" s="333">
        <v>17692</v>
      </c>
      <c r="J52" s="334">
        <v>17422</v>
      </c>
      <c r="K52" s="334">
        <v>16492</v>
      </c>
      <c r="L52" s="334">
        <v>16178</v>
      </c>
      <c r="M52" s="335">
        <v>17242</v>
      </c>
    </row>
    <row r="53" spans="2:13" ht="27.75" customHeight="1" thickBot="1" x14ac:dyDescent="0.25">
      <c r="B53" s="1177" t="s">
        <v>19</v>
      </c>
      <c r="C53" s="1178"/>
      <c r="D53" s="108"/>
      <c r="E53" s="1179" t="s">
        <v>44</v>
      </c>
      <c r="F53" s="1179"/>
      <c r="G53" s="1179"/>
      <c r="H53" s="1180"/>
      <c r="I53" s="336">
        <v>1415</v>
      </c>
      <c r="J53" s="337">
        <v>-1301</v>
      </c>
      <c r="K53" s="337">
        <v>-4693</v>
      </c>
      <c r="L53" s="337">
        <v>-7929</v>
      </c>
      <c r="M53" s="338">
        <v>-9016</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D35IXy0m8HFpAWWlN6GU4cTEM4yDUOURYYFGW+fbIMsYFtmUVUzqbwSh8HqdNR9CAU953t/Jq6aha15cPBWnYw==" saltValue="H+jboh5rKlsNRmbBfKqkX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529</v>
      </c>
      <c r="G54" s="117" t="s">
        <v>530</v>
      </c>
      <c r="H54" s="118" t="s">
        <v>531</v>
      </c>
    </row>
    <row r="55" spans="2:8" ht="52.5" customHeight="1" x14ac:dyDescent="0.2">
      <c r="B55" s="119"/>
      <c r="C55" s="1193" t="s">
        <v>46</v>
      </c>
      <c r="D55" s="1193"/>
      <c r="E55" s="1194"/>
      <c r="F55" s="339">
        <v>2845</v>
      </c>
      <c r="G55" s="339">
        <v>2851</v>
      </c>
      <c r="H55" s="340">
        <v>2859</v>
      </c>
    </row>
    <row r="56" spans="2:8" ht="52.5" customHeight="1" x14ac:dyDescent="0.2">
      <c r="B56" s="120"/>
      <c r="C56" s="1195" t="s">
        <v>47</v>
      </c>
      <c r="D56" s="1195"/>
      <c r="E56" s="1196"/>
      <c r="F56" s="341">
        <v>458</v>
      </c>
      <c r="G56" s="341">
        <v>502</v>
      </c>
      <c r="H56" s="342">
        <v>532</v>
      </c>
    </row>
    <row r="57" spans="2:8" ht="53.25" customHeight="1" x14ac:dyDescent="0.2">
      <c r="B57" s="120"/>
      <c r="C57" s="1197" t="s">
        <v>48</v>
      </c>
      <c r="D57" s="1197"/>
      <c r="E57" s="1198"/>
      <c r="F57" s="343">
        <v>8454</v>
      </c>
      <c r="G57" s="343">
        <v>10726</v>
      </c>
      <c r="H57" s="344">
        <v>12137</v>
      </c>
    </row>
    <row r="58" spans="2:8" ht="45.75" customHeight="1" x14ac:dyDescent="0.2">
      <c r="B58" s="121"/>
      <c r="C58" s="1188" t="s">
        <v>560</v>
      </c>
      <c r="D58" s="1189"/>
      <c r="E58" s="1190"/>
      <c r="F58" s="345">
        <v>4784</v>
      </c>
      <c r="G58" s="346">
        <v>6019</v>
      </c>
      <c r="H58" s="346">
        <v>6377</v>
      </c>
    </row>
    <row r="59" spans="2:8" ht="45.75" customHeight="1" x14ac:dyDescent="0.2">
      <c r="B59" s="121"/>
      <c r="C59" s="1188" t="s">
        <v>561</v>
      </c>
      <c r="D59" s="1189"/>
      <c r="E59" s="1190"/>
      <c r="F59" s="345">
        <v>2027</v>
      </c>
      <c r="G59" s="346">
        <v>2911</v>
      </c>
      <c r="H59" s="346">
        <v>3624</v>
      </c>
    </row>
    <row r="60" spans="2:8" ht="45.75" customHeight="1" x14ac:dyDescent="0.2">
      <c r="B60" s="121"/>
      <c r="C60" s="1188" t="s">
        <v>562</v>
      </c>
      <c r="D60" s="1189"/>
      <c r="E60" s="1190"/>
      <c r="F60" s="345">
        <v>1243</v>
      </c>
      <c r="G60" s="346">
        <v>1257</v>
      </c>
      <c r="H60" s="346">
        <v>1286</v>
      </c>
    </row>
    <row r="61" spans="2:8" ht="45.75" customHeight="1" x14ac:dyDescent="0.2">
      <c r="B61" s="121"/>
      <c r="C61" s="1188" t="s">
        <v>563</v>
      </c>
      <c r="D61" s="1189"/>
      <c r="E61" s="1190"/>
      <c r="F61" s="345" t="s">
        <v>565</v>
      </c>
      <c r="G61" s="346">
        <v>200</v>
      </c>
      <c r="H61" s="346">
        <v>400</v>
      </c>
    </row>
    <row r="62" spans="2:8" ht="45.75" customHeight="1" thickBot="1" x14ac:dyDescent="0.25">
      <c r="B62" s="122"/>
      <c r="C62" s="1188" t="s">
        <v>564</v>
      </c>
      <c r="D62" s="1189"/>
      <c r="E62" s="1190"/>
      <c r="F62" s="347">
        <v>198</v>
      </c>
      <c r="G62" s="348">
        <v>172</v>
      </c>
      <c r="H62" s="348">
        <v>246</v>
      </c>
    </row>
    <row r="63" spans="2:8" ht="52.5" customHeight="1" thickBot="1" x14ac:dyDescent="0.25">
      <c r="B63" s="123"/>
      <c r="C63" s="1191" t="s">
        <v>49</v>
      </c>
      <c r="D63" s="1191"/>
      <c r="E63" s="1192"/>
      <c r="F63" s="349">
        <v>11756</v>
      </c>
      <c r="G63" s="349">
        <v>14079</v>
      </c>
      <c r="H63" s="350">
        <v>15528</v>
      </c>
    </row>
    <row r="64" spans="2:8" ht="13" x14ac:dyDescent="0.2"/>
  </sheetData>
  <sheetProtection algorithmName="SHA-512" hashValue="8oOE4JluukXXbwN4xpjwOCZ/df32+TYpnqweb/WkECgzcdSzirA2EAtDOKgrtuc5HLxrr/9rlv5f4Bf0iyJ2Hw==" saltValue="q+ql4x5bGZRCVMhJT1NI9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526</v>
      </c>
      <c r="G2" s="137"/>
      <c r="H2" s="138"/>
    </row>
    <row r="3" spans="1:8" x14ac:dyDescent="0.2">
      <c r="A3" s="134" t="s">
        <v>519</v>
      </c>
      <c r="B3" s="139"/>
      <c r="C3" s="140"/>
      <c r="D3" s="141">
        <v>119731</v>
      </c>
      <c r="E3" s="142"/>
      <c r="F3" s="143">
        <v>92632</v>
      </c>
      <c r="G3" s="144"/>
      <c r="H3" s="145"/>
    </row>
    <row r="4" spans="1:8" x14ac:dyDescent="0.2">
      <c r="A4" s="146"/>
      <c r="B4" s="147"/>
      <c r="C4" s="148"/>
      <c r="D4" s="149">
        <v>46361</v>
      </c>
      <c r="E4" s="150"/>
      <c r="F4" s="151">
        <v>47978</v>
      </c>
      <c r="G4" s="152"/>
      <c r="H4" s="153"/>
    </row>
    <row r="5" spans="1:8" x14ac:dyDescent="0.2">
      <c r="A5" s="134" t="s">
        <v>521</v>
      </c>
      <c r="B5" s="139"/>
      <c r="C5" s="140"/>
      <c r="D5" s="141">
        <v>147458</v>
      </c>
      <c r="E5" s="142"/>
      <c r="F5" s="143">
        <v>96469</v>
      </c>
      <c r="G5" s="144"/>
      <c r="H5" s="145"/>
    </row>
    <row r="6" spans="1:8" x14ac:dyDescent="0.2">
      <c r="A6" s="146"/>
      <c r="B6" s="147"/>
      <c r="C6" s="148"/>
      <c r="D6" s="149">
        <v>37494</v>
      </c>
      <c r="E6" s="150"/>
      <c r="F6" s="151">
        <v>49775</v>
      </c>
      <c r="G6" s="152"/>
      <c r="H6" s="153"/>
    </row>
    <row r="7" spans="1:8" x14ac:dyDescent="0.2">
      <c r="A7" s="134" t="s">
        <v>522</v>
      </c>
      <c r="B7" s="139"/>
      <c r="C7" s="140"/>
      <c r="D7" s="141">
        <v>113692</v>
      </c>
      <c r="E7" s="142"/>
      <c r="F7" s="143">
        <v>85743</v>
      </c>
      <c r="G7" s="144"/>
      <c r="H7" s="145"/>
    </row>
    <row r="8" spans="1:8" x14ac:dyDescent="0.2">
      <c r="A8" s="146"/>
      <c r="B8" s="147"/>
      <c r="C8" s="148"/>
      <c r="D8" s="149">
        <v>36365</v>
      </c>
      <c r="E8" s="150"/>
      <c r="F8" s="151">
        <v>45231</v>
      </c>
      <c r="G8" s="152"/>
      <c r="H8" s="153"/>
    </row>
    <row r="9" spans="1:8" x14ac:dyDescent="0.2">
      <c r="A9" s="134" t="s">
        <v>523</v>
      </c>
      <c r="B9" s="139"/>
      <c r="C9" s="140"/>
      <c r="D9" s="141">
        <v>142009</v>
      </c>
      <c r="E9" s="142"/>
      <c r="F9" s="143">
        <v>92509</v>
      </c>
      <c r="G9" s="144"/>
      <c r="H9" s="145"/>
    </row>
    <row r="10" spans="1:8" x14ac:dyDescent="0.2">
      <c r="A10" s="146"/>
      <c r="B10" s="147"/>
      <c r="C10" s="148"/>
      <c r="D10" s="149">
        <v>58993</v>
      </c>
      <c r="E10" s="150"/>
      <c r="F10" s="151">
        <v>52274</v>
      </c>
      <c r="G10" s="152"/>
      <c r="H10" s="153"/>
    </row>
    <row r="11" spans="1:8" x14ac:dyDescent="0.2">
      <c r="A11" s="134" t="s">
        <v>524</v>
      </c>
      <c r="B11" s="139"/>
      <c r="C11" s="140"/>
      <c r="D11" s="141">
        <v>134904</v>
      </c>
      <c r="E11" s="142"/>
      <c r="F11" s="143">
        <v>98544</v>
      </c>
      <c r="G11" s="144"/>
      <c r="H11" s="145"/>
    </row>
    <row r="12" spans="1:8" x14ac:dyDescent="0.2">
      <c r="A12" s="146"/>
      <c r="B12" s="147"/>
      <c r="C12" s="154"/>
      <c r="D12" s="149">
        <v>38293</v>
      </c>
      <c r="E12" s="150"/>
      <c r="F12" s="151">
        <v>55816</v>
      </c>
      <c r="G12" s="152"/>
      <c r="H12" s="153"/>
    </row>
    <row r="13" spans="1:8" x14ac:dyDescent="0.2">
      <c r="A13" s="134"/>
      <c r="B13" s="139"/>
      <c r="C13" s="140"/>
      <c r="D13" s="141">
        <v>131559</v>
      </c>
      <c r="E13" s="142"/>
      <c r="F13" s="143">
        <v>93179</v>
      </c>
      <c r="G13" s="155"/>
      <c r="H13" s="145"/>
    </row>
    <row r="14" spans="1:8" x14ac:dyDescent="0.2">
      <c r="A14" s="146"/>
      <c r="B14" s="147"/>
      <c r="C14" s="148"/>
      <c r="D14" s="149">
        <v>43501</v>
      </c>
      <c r="E14" s="150"/>
      <c r="F14" s="151">
        <v>50215</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3.83</v>
      </c>
      <c r="C19" s="156">
        <f>ROUND(VALUE(SUBSTITUTE(実質収支比率等に係る経年分析!G$48,"▲","-")),2)</f>
        <v>5.83</v>
      </c>
      <c r="D19" s="156">
        <f>ROUND(VALUE(SUBSTITUTE(実質収支比率等に係る経年分析!H$48,"▲","-")),2)</f>
        <v>7.92</v>
      </c>
      <c r="E19" s="156">
        <f>ROUND(VALUE(SUBSTITUTE(実質収支比率等に係る経年分析!I$48,"▲","-")),2)</f>
        <v>6.86</v>
      </c>
      <c r="F19" s="156">
        <f>ROUND(VALUE(SUBSTITUTE(実質収支比率等に係る経年分析!J$48,"▲","-")),2)</f>
        <v>7.57</v>
      </c>
    </row>
    <row r="20" spans="1:11" x14ac:dyDescent="0.2">
      <c r="A20" s="156" t="s">
        <v>53</v>
      </c>
      <c r="B20" s="156">
        <f>ROUND(VALUE(SUBSTITUTE(実質収支比率等に係る経年分析!F$47,"▲","-")),2)</f>
        <v>22.65</v>
      </c>
      <c r="C20" s="156">
        <f>ROUND(VALUE(SUBSTITUTE(実質収支比率等に係る経年分析!G$47,"▲","-")),2)</f>
        <v>24.7</v>
      </c>
      <c r="D20" s="156">
        <f>ROUND(VALUE(SUBSTITUTE(実質収支比率等に係る経年分析!H$47,"▲","-")),2)</f>
        <v>25.31</v>
      </c>
      <c r="E20" s="156">
        <f>ROUND(VALUE(SUBSTITUTE(実質収支比率等に係る経年分析!I$47,"▲","-")),2)</f>
        <v>25.13</v>
      </c>
      <c r="F20" s="156">
        <f>ROUND(VALUE(SUBSTITUTE(実質収支比率等に係る経年分析!J$47,"▲","-")),2)</f>
        <v>25.11</v>
      </c>
    </row>
    <row r="21" spans="1:11" x14ac:dyDescent="0.2">
      <c r="A21" s="156" t="s">
        <v>54</v>
      </c>
      <c r="B21" s="156">
        <f>IF(ISNUMBER(VALUE(SUBSTITUTE(実質収支比率等に係る経年分析!F$49,"▲","-"))),ROUND(VALUE(SUBSTITUTE(実質収支比率等に係る経年分析!F$49,"▲","-")),2),NA())</f>
        <v>1.25</v>
      </c>
      <c r="C21" s="156">
        <f>IF(ISNUMBER(VALUE(SUBSTITUTE(実質収支比率等に係る経年分析!G$49,"▲","-"))),ROUND(VALUE(SUBSTITUTE(実質収支比率等に係る経年分析!G$49,"▲","-")),2),NA())</f>
        <v>4.72</v>
      </c>
      <c r="D21" s="156">
        <f>IF(ISNUMBER(VALUE(SUBSTITUTE(実質収支比率等に係る経年分析!H$49,"▲","-"))),ROUND(VALUE(SUBSTITUTE(実質収支比率等に係る経年分析!H$49,"▲","-")),2),NA())</f>
        <v>1.99</v>
      </c>
      <c r="E21" s="156">
        <f>IF(ISNUMBER(VALUE(SUBSTITUTE(実質収支比率等に係る経年分析!I$49,"▲","-"))),ROUND(VALUE(SUBSTITUTE(実質収支比率等に係る経年分析!I$49,"▲","-")),2),NA())</f>
        <v>-0.93</v>
      </c>
      <c r="F21" s="156">
        <f>IF(ISNUMBER(VALUE(SUBSTITUTE(実質収支比率等に係る経年分析!J$49,"▲","-"))),ROUND(VALUE(SUBSTITUTE(実質収支比率等に係る経年分析!J$49,"▲","-")),2),NA())</f>
        <v>0.81</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0.06</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0.05</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0.43</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工業団地整備事業特別会計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国民宿舎特別会計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2">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0.01</v>
      </c>
    </row>
    <row r="32" spans="1:11" x14ac:dyDescent="0.2">
      <c r="A32" s="157" t="str">
        <f>IF(連結実質赤字比率に係る赤字・黒字の構成分析!C$38="",NA(),連結実質赤字比率に係る赤字・黒字の構成分析!C$38)</f>
        <v>農業集落排水事業会計</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0.41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0.55000000000000004</v>
      </c>
    </row>
    <row r="33" spans="1:16" x14ac:dyDescent="0.2">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1.25</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1.62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1.31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0.54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0.8</v>
      </c>
    </row>
    <row r="34" spans="1:16" x14ac:dyDescent="0.2">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4.04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3.85</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4.4400000000000004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4.54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4.7300000000000004</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4.43</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5.97</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7.93</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6.85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8.8000000000000007</v>
      </c>
    </row>
    <row r="36" spans="1:16" x14ac:dyDescent="0.2">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10.56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10.33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10.71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10.08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9.7200000000000006</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2035</v>
      </c>
      <c r="E42" s="158"/>
      <c r="F42" s="158"/>
      <c r="G42" s="158">
        <f>'実質公債費比率（分子）の構造'!L$52</f>
        <v>2008</v>
      </c>
      <c r="H42" s="158"/>
      <c r="I42" s="158"/>
      <c r="J42" s="158">
        <f>'実質公債費比率（分子）の構造'!M$52</f>
        <v>2009</v>
      </c>
      <c r="K42" s="158"/>
      <c r="L42" s="158"/>
      <c r="M42" s="158">
        <f>'実質公債費比率（分子）の構造'!N$52</f>
        <v>1990</v>
      </c>
      <c r="N42" s="158"/>
      <c r="O42" s="158"/>
      <c r="P42" s="158">
        <f>'実質公債費比率（分子）の構造'!O$52</f>
        <v>1859</v>
      </c>
    </row>
    <row r="43" spans="1:16" x14ac:dyDescent="0.2">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f>'実質公債費比率（分子）の構造'!O$51</f>
        <v>0</v>
      </c>
      <c r="O43" s="158"/>
      <c r="P43" s="158"/>
    </row>
    <row r="44" spans="1:16" x14ac:dyDescent="0.2">
      <c r="A44" s="158" t="s">
        <v>62</v>
      </c>
      <c r="B44" s="158">
        <f>'実質公債費比率（分子）の構造'!K$50</f>
        <v>7</v>
      </c>
      <c r="C44" s="158"/>
      <c r="D44" s="158"/>
      <c r="E44" s="158">
        <f>'実質公債費比率（分子）の構造'!L$50</f>
        <v>182</v>
      </c>
      <c r="F44" s="158"/>
      <c r="G44" s="158"/>
      <c r="H44" s="158">
        <f>'実質公債費比率（分子）の構造'!M$50</f>
        <v>118</v>
      </c>
      <c r="I44" s="158"/>
      <c r="J44" s="158"/>
      <c r="K44" s="158">
        <f>'実質公債費比率（分子）の構造'!N$50</f>
        <v>173</v>
      </c>
      <c r="L44" s="158"/>
      <c r="M44" s="158"/>
      <c r="N44" s="158">
        <f>'実質公債費比率（分子）の構造'!O$50</f>
        <v>138</v>
      </c>
      <c r="O44" s="158"/>
      <c r="P44" s="158"/>
    </row>
    <row r="45" spans="1:16" x14ac:dyDescent="0.2">
      <c r="A45" s="158" t="s">
        <v>63</v>
      </c>
      <c r="B45" s="158">
        <f>'実質公債費比率（分子）の構造'!K$49</f>
        <v>20</v>
      </c>
      <c r="C45" s="158"/>
      <c r="D45" s="158"/>
      <c r="E45" s="158">
        <f>'実質公債費比率（分子）の構造'!L$49</f>
        <v>24</v>
      </c>
      <c r="F45" s="158"/>
      <c r="G45" s="158"/>
      <c r="H45" s="158" t="str">
        <f>'実質公債費比率（分子）の構造'!M$49</f>
        <v>-</v>
      </c>
      <c r="I45" s="158"/>
      <c r="J45" s="158"/>
      <c r="K45" s="158">
        <f>'実質公債費比率（分子）の構造'!N$49</f>
        <v>23</v>
      </c>
      <c r="L45" s="158"/>
      <c r="M45" s="158"/>
      <c r="N45" s="158">
        <f>'実質公債費比率（分子）の構造'!O$49</f>
        <v>13</v>
      </c>
      <c r="O45" s="158"/>
      <c r="P45" s="158"/>
    </row>
    <row r="46" spans="1:16" x14ac:dyDescent="0.2">
      <c r="A46" s="158" t="s">
        <v>64</v>
      </c>
      <c r="B46" s="158">
        <f>'実質公債費比率（分子）の構造'!K$48</f>
        <v>212</v>
      </c>
      <c r="C46" s="158"/>
      <c r="D46" s="158"/>
      <c r="E46" s="158">
        <f>'実質公債費比率（分子）の構造'!L$48</f>
        <v>205</v>
      </c>
      <c r="F46" s="158"/>
      <c r="G46" s="158"/>
      <c r="H46" s="158">
        <f>'実質公債費比率（分子）の構造'!M$48</f>
        <v>196</v>
      </c>
      <c r="I46" s="158"/>
      <c r="J46" s="158"/>
      <c r="K46" s="158">
        <f>'実質公債費比率（分子）の構造'!N$48</f>
        <v>146</v>
      </c>
      <c r="L46" s="158"/>
      <c r="M46" s="158"/>
      <c r="N46" s="158">
        <f>'実質公債費比率（分子）の構造'!O$48</f>
        <v>138</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2608</v>
      </c>
      <c r="C49" s="158"/>
      <c r="D49" s="158"/>
      <c r="E49" s="158">
        <f>'実質公債費比率（分子）の構造'!L$45</f>
        <v>2658</v>
      </c>
      <c r="F49" s="158"/>
      <c r="G49" s="158"/>
      <c r="H49" s="158">
        <f>'実質公債費比率（分子）の構造'!M$45</f>
        <v>2682</v>
      </c>
      <c r="I49" s="158"/>
      <c r="J49" s="158"/>
      <c r="K49" s="158">
        <f>'実質公債費比率（分子）の構造'!N$45</f>
        <v>2671</v>
      </c>
      <c r="L49" s="158"/>
      <c r="M49" s="158"/>
      <c r="N49" s="158">
        <f>'実質公債費比率（分子）の構造'!O$45</f>
        <v>2437</v>
      </c>
      <c r="O49" s="158"/>
      <c r="P49" s="158"/>
    </row>
    <row r="50" spans="1:16" x14ac:dyDescent="0.2">
      <c r="A50" s="158" t="s">
        <v>67</v>
      </c>
      <c r="B50" s="158" t="e">
        <f>NA()</f>
        <v>#N/A</v>
      </c>
      <c r="C50" s="158">
        <f>IF(ISNUMBER('実質公債費比率（分子）の構造'!K$53),'実質公債費比率（分子）の構造'!K$53,NA())</f>
        <v>812</v>
      </c>
      <c r="D50" s="158" t="e">
        <f>NA()</f>
        <v>#N/A</v>
      </c>
      <c r="E50" s="158" t="e">
        <f>NA()</f>
        <v>#N/A</v>
      </c>
      <c r="F50" s="158">
        <f>IF(ISNUMBER('実質公債費比率（分子）の構造'!L$53),'実質公債費比率（分子）の構造'!L$53,NA())</f>
        <v>1061</v>
      </c>
      <c r="G50" s="158" t="e">
        <f>NA()</f>
        <v>#N/A</v>
      </c>
      <c r="H50" s="158" t="e">
        <f>NA()</f>
        <v>#N/A</v>
      </c>
      <c r="I50" s="158">
        <f>IF(ISNUMBER('実質公債費比率（分子）の構造'!M$53),'実質公債費比率（分子）の構造'!M$53,NA())</f>
        <v>987</v>
      </c>
      <c r="J50" s="158" t="e">
        <f>NA()</f>
        <v>#N/A</v>
      </c>
      <c r="K50" s="158" t="e">
        <f>NA()</f>
        <v>#N/A</v>
      </c>
      <c r="L50" s="158">
        <f>IF(ISNUMBER('実質公債費比率（分子）の構造'!N$53),'実質公債費比率（分子）の構造'!N$53,NA())</f>
        <v>1023</v>
      </c>
      <c r="M50" s="158" t="e">
        <f>NA()</f>
        <v>#N/A</v>
      </c>
      <c r="N50" s="158" t="e">
        <f>NA()</f>
        <v>#N/A</v>
      </c>
      <c r="O50" s="158">
        <f>IF(ISNUMBER('実質公債費比率（分子）の構造'!O$53),'実質公債費比率（分子）の構造'!O$53,NA())</f>
        <v>867</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17692</v>
      </c>
      <c r="E56" s="157"/>
      <c r="F56" s="157"/>
      <c r="G56" s="157">
        <f>'将来負担比率（分子）の構造'!J$52</f>
        <v>17422</v>
      </c>
      <c r="H56" s="157"/>
      <c r="I56" s="157"/>
      <c r="J56" s="157">
        <f>'将来負担比率（分子）の構造'!K$52</f>
        <v>16492</v>
      </c>
      <c r="K56" s="157"/>
      <c r="L56" s="157"/>
      <c r="M56" s="157">
        <f>'将来負担比率（分子）の構造'!L$52</f>
        <v>16178</v>
      </c>
      <c r="N56" s="157"/>
      <c r="O56" s="157"/>
      <c r="P56" s="157">
        <f>'将来負担比率（分子）の構造'!M$52</f>
        <v>17242</v>
      </c>
    </row>
    <row r="57" spans="1:16" x14ac:dyDescent="0.2">
      <c r="A57" s="157" t="s">
        <v>42</v>
      </c>
      <c r="B57" s="157"/>
      <c r="C57" s="157"/>
      <c r="D57" s="157">
        <f>'将来負担比率（分子）の構造'!I$51</f>
        <v>652</v>
      </c>
      <c r="E57" s="157"/>
      <c r="F57" s="157"/>
      <c r="G57" s="157">
        <f>'将来負担比率（分子）の構造'!J$51</f>
        <v>611</v>
      </c>
      <c r="H57" s="157"/>
      <c r="I57" s="157"/>
      <c r="J57" s="157">
        <f>'将来負担比率（分子）の構造'!K$51</f>
        <v>571</v>
      </c>
      <c r="K57" s="157"/>
      <c r="L57" s="157"/>
      <c r="M57" s="157">
        <f>'将来負担比率（分子）の構造'!L$51</f>
        <v>531</v>
      </c>
      <c r="N57" s="157"/>
      <c r="O57" s="157"/>
      <c r="P57" s="157">
        <f>'将来負担比率（分子）の構造'!M$51</f>
        <v>491</v>
      </c>
    </row>
    <row r="58" spans="1:16" x14ac:dyDescent="0.2">
      <c r="A58" s="157" t="s">
        <v>41</v>
      </c>
      <c r="B58" s="157"/>
      <c r="C58" s="157"/>
      <c r="D58" s="157">
        <f>'将来負担比率（分子）の構造'!I$50</f>
        <v>7435</v>
      </c>
      <c r="E58" s="157"/>
      <c r="F58" s="157"/>
      <c r="G58" s="157">
        <f>'将来負担比率（分子）の構造'!J$50</f>
        <v>10053</v>
      </c>
      <c r="H58" s="157"/>
      <c r="I58" s="157"/>
      <c r="J58" s="157">
        <f>'将来負担比率（分子）の構造'!K$50</f>
        <v>12192</v>
      </c>
      <c r="K58" s="157"/>
      <c r="L58" s="157"/>
      <c r="M58" s="157">
        <f>'将来負担比率（分子）の構造'!L$50</f>
        <v>14582</v>
      </c>
      <c r="N58" s="157"/>
      <c r="O58" s="157"/>
      <c r="P58" s="157">
        <f>'将来負担比率（分子）の構造'!M$50</f>
        <v>13923</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384</v>
      </c>
      <c r="C61" s="157"/>
      <c r="D61" s="157"/>
      <c r="E61" s="157">
        <f>'将来負担比率（分子）の構造'!J$46</f>
        <v>384</v>
      </c>
      <c r="F61" s="157"/>
      <c r="G61" s="157"/>
      <c r="H61" s="157">
        <f>'将来負担比率（分子）の構造'!K$46</f>
        <v>302</v>
      </c>
      <c r="I61" s="157"/>
      <c r="J61" s="157"/>
      <c r="K61" s="157">
        <f>'将来負担比率（分子）の構造'!L$46</f>
        <v>240</v>
      </c>
      <c r="L61" s="157"/>
      <c r="M61" s="157"/>
      <c r="N61" s="157">
        <f>'将来負担比率（分子）の構造'!M$46</f>
        <v>202</v>
      </c>
      <c r="O61" s="157"/>
      <c r="P61" s="157"/>
    </row>
    <row r="62" spans="1:16" x14ac:dyDescent="0.2">
      <c r="A62" s="157" t="s">
        <v>35</v>
      </c>
      <c r="B62" s="157">
        <f>'将来負担比率（分子）の構造'!I$45</f>
        <v>1870</v>
      </c>
      <c r="C62" s="157"/>
      <c r="D62" s="157"/>
      <c r="E62" s="157">
        <f>'将来負担比率（分子）の構造'!J$45</f>
        <v>1999</v>
      </c>
      <c r="F62" s="157"/>
      <c r="G62" s="157"/>
      <c r="H62" s="157">
        <f>'将来負担比率（分子）の構造'!K$45</f>
        <v>2040</v>
      </c>
      <c r="I62" s="157"/>
      <c r="J62" s="157"/>
      <c r="K62" s="157">
        <f>'将来負担比率（分子）の構造'!L$45</f>
        <v>2134</v>
      </c>
      <c r="L62" s="157"/>
      <c r="M62" s="157"/>
      <c r="N62" s="157">
        <f>'将来負担比率（分子）の構造'!M$45</f>
        <v>2250</v>
      </c>
      <c r="O62" s="157"/>
      <c r="P62" s="157"/>
    </row>
    <row r="63" spans="1:16" x14ac:dyDescent="0.2">
      <c r="A63" s="157" t="s">
        <v>34</v>
      </c>
      <c r="B63" s="157">
        <f>'将来負担比率（分子）の構造'!I$44</f>
        <v>107</v>
      </c>
      <c r="C63" s="157"/>
      <c r="D63" s="157"/>
      <c r="E63" s="157">
        <f>'将来負担比率（分子）の構造'!J$44</f>
        <v>82</v>
      </c>
      <c r="F63" s="157"/>
      <c r="G63" s="157"/>
      <c r="H63" s="157">
        <f>'将来負担比率（分子）の構造'!K$44</f>
        <v>85</v>
      </c>
      <c r="I63" s="157"/>
      <c r="J63" s="157"/>
      <c r="K63" s="157">
        <f>'将来負担比率（分子）の構造'!L$44</f>
        <v>80</v>
      </c>
      <c r="L63" s="157"/>
      <c r="M63" s="157"/>
      <c r="N63" s="157">
        <f>'将来負担比率（分子）の構造'!M$44</f>
        <v>71</v>
      </c>
      <c r="O63" s="157"/>
      <c r="P63" s="157"/>
    </row>
    <row r="64" spans="1:16" x14ac:dyDescent="0.2">
      <c r="A64" s="157" t="s">
        <v>33</v>
      </c>
      <c r="B64" s="157">
        <f>'将来負担比率（分子）の構造'!I$43</f>
        <v>2648</v>
      </c>
      <c r="C64" s="157"/>
      <c r="D64" s="157"/>
      <c r="E64" s="157">
        <f>'将来負担比率（分子）の構造'!J$43</f>
        <v>2639</v>
      </c>
      <c r="F64" s="157"/>
      <c r="G64" s="157"/>
      <c r="H64" s="157">
        <f>'将来負担比率（分子）の構造'!K$43</f>
        <v>1359</v>
      </c>
      <c r="I64" s="157"/>
      <c r="J64" s="157"/>
      <c r="K64" s="157">
        <f>'将来負担比率（分子）の構造'!L$43</f>
        <v>873</v>
      </c>
      <c r="L64" s="157"/>
      <c r="M64" s="157"/>
      <c r="N64" s="157">
        <f>'将来負担比率（分子）の構造'!M$43</f>
        <v>806</v>
      </c>
      <c r="O64" s="157"/>
      <c r="P64" s="157"/>
    </row>
    <row r="65" spans="1:16" x14ac:dyDescent="0.2">
      <c r="A65" s="157" t="s">
        <v>32</v>
      </c>
      <c r="B65" s="157">
        <f>'将来負担比率（分子）の構造'!I$42</f>
        <v>6</v>
      </c>
      <c r="C65" s="157"/>
      <c r="D65" s="157"/>
      <c r="E65" s="157">
        <f>'将来負担比率（分子）の構造'!J$42</f>
        <v>6</v>
      </c>
      <c r="F65" s="157"/>
      <c r="G65" s="157"/>
      <c r="H65" s="157">
        <f>'将来負担比率（分子）の構造'!K$42</f>
        <v>3</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22179</v>
      </c>
      <c r="C66" s="157"/>
      <c r="D66" s="157"/>
      <c r="E66" s="157">
        <f>'将来負担比率（分子）の構造'!J$41</f>
        <v>21676</v>
      </c>
      <c r="F66" s="157"/>
      <c r="G66" s="157"/>
      <c r="H66" s="157">
        <f>'将来負担比率（分子）の構造'!K$41</f>
        <v>20773</v>
      </c>
      <c r="I66" s="157"/>
      <c r="J66" s="157"/>
      <c r="K66" s="157">
        <f>'将来負担比率（分子）の構造'!L$41</f>
        <v>20034</v>
      </c>
      <c r="L66" s="157"/>
      <c r="M66" s="157"/>
      <c r="N66" s="157">
        <f>'将来負担比率（分子）の構造'!M$41</f>
        <v>19313</v>
      </c>
      <c r="O66" s="157"/>
      <c r="P66" s="157"/>
    </row>
    <row r="67" spans="1:16" x14ac:dyDescent="0.2">
      <c r="A67" s="157" t="s">
        <v>71</v>
      </c>
      <c r="B67" s="157" t="e">
        <f>NA()</f>
        <v>#N/A</v>
      </c>
      <c r="C67" s="157">
        <f>IF(ISNUMBER('将来負担比率（分子）の構造'!I$53), IF('将来負担比率（分子）の構造'!I$53 &lt; 0, 0, '将来負担比率（分子）の構造'!I$53), NA())</f>
        <v>1415</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2845</v>
      </c>
      <c r="C72" s="161">
        <f>基金残高に係る経年分析!G55</f>
        <v>2851</v>
      </c>
      <c r="D72" s="161">
        <f>基金残高に係る経年分析!H55</f>
        <v>2859</v>
      </c>
    </row>
    <row r="73" spans="1:16" x14ac:dyDescent="0.2">
      <c r="A73" s="160" t="s">
        <v>74</v>
      </c>
      <c r="B73" s="161">
        <f>基金残高に係る経年分析!F56</f>
        <v>458</v>
      </c>
      <c r="C73" s="161">
        <f>基金残高に係る経年分析!G56</f>
        <v>502</v>
      </c>
      <c r="D73" s="161">
        <f>基金残高に係る経年分析!H56</f>
        <v>532</v>
      </c>
    </row>
    <row r="74" spans="1:16" x14ac:dyDescent="0.2">
      <c r="A74" s="160" t="s">
        <v>75</v>
      </c>
      <c r="B74" s="161">
        <f>基金残高に係る経年分析!F57</f>
        <v>8454</v>
      </c>
      <c r="C74" s="161">
        <f>基金残高に係る経年分析!G57</f>
        <v>10726</v>
      </c>
      <c r="D74" s="161">
        <f>基金残高に係る経年分析!H57</f>
        <v>12137</v>
      </c>
    </row>
  </sheetData>
  <sheetProtection algorithmName="SHA-512" hashValue="g0AK/0H4biRl60lqBgejxO1too2eeIObUgP7N8vttlEZerZoXJ8RBuM8GWRdDMt3eKPthciltJPo0/LjwfQZGQ==" saltValue="fbU+NURoFPO3aaTTZm0y+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3756618</v>
      </c>
      <c r="S5" s="664"/>
      <c r="T5" s="664"/>
      <c r="U5" s="664"/>
      <c r="V5" s="664"/>
      <c r="W5" s="664"/>
      <c r="X5" s="664"/>
      <c r="Y5" s="689"/>
      <c r="Z5" s="702">
        <v>11.7</v>
      </c>
      <c r="AA5" s="702"/>
      <c r="AB5" s="702"/>
      <c r="AC5" s="702"/>
      <c r="AD5" s="703">
        <v>3756618</v>
      </c>
      <c r="AE5" s="703"/>
      <c r="AF5" s="703"/>
      <c r="AG5" s="703"/>
      <c r="AH5" s="703"/>
      <c r="AI5" s="703"/>
      <c r="AJ5" s="703"/>
      <c r="AK5" s="703"/>
      <c r="AL5" s="690">
        <v>32.6</v>
      </c>
      <c r="AM5" s="672"/>
      <c r="AN5" s="672"/>
      <c r="AO5" s="691"/>
      <c r="AP5" s="666" t="s">
        <v>216</v>
      </c>
      <c r="AQ5" s="667"/>
      <c r="AR5" s="667"/>
      <c r="AS5" s="667"/>
      <c r="AT5" s="667"/>
      <c r="AU5" s="667"/>
      <c r="AV5" s="667"/>
      <c r="AW5" s="667"/>
      <c r="AX5" s="667"/>
      <c r="AY5" s="667"/>
      <c r="AZ5" s="667"/>
      <c r="BA5" s="667"/>
      <c r="BB5" s="667"/>
      <c r="BC5" s="667"/>
      <c r="BD5" s="667"/>
      <c r="BE5" s="667"/>
      <c r="BF5" s="668"/>
      <c r="BG5" s="608">
        <v>3756618</v>
      </c>
      <c r="BH5" s="609"/>
      <c r="BI5" s="609"/>
      <c r="BJ5" s="609"/>
      <c r="BK5" s="609"/>
      <c r="BL5" s="609"/>
      <c r="BM5" s="609"/>
      <c r="BN5" s="610"/>
      <c r="BO5" s="646">
        <v>100</v>
      </c>
      <c r="BP5" s="646"/>
      <c r="BQ5" s="646"/>
      <c r="BR5" s="646"/>
      <c r="BS5" s="647" t="s">
        <v>122</v>
      </c>
      <c r="BT5" s="647"/>
      <c r="BU5" s="647"/>
      <c r="BV5" s="647"/>
      <c r="BW5" s="647"/>
      <c r="BX5" s="647"/>
      <c r="BY5" s="647"/>
      <c r="BZ5" s="647"/>
      <c r="CA5" s="647"/>
      <c r="CB5" s="685"/>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311416</v>
      </c>
      <c r="S6" s="609"/>
      <c r="T6" s="609"/>
      <c r="U6" s="609"/>
      <c r="V6" s="609"/>
      <c r="W6" s="609"/>
      <c r="X6" s="609"/>
      <c r="Y6" s="610"/>
      <c r="Z6" s="646">
        <v>1</v>
      </c>
      <c r="AA6" s="646"/>
      <c r="AB6" s="646"/>
      <c r="AC6" s="646"/>
      <c r="AD6" s="647">
        <v>311416</v>
      </c>
      <c r="AE6" s="647"/>
      <c r="AF6" s="647"/>
      <c r="AG6" s="647"/>
      <c r="AH6" s="647"/>
      <c r="AI6" s="647"/>
      <c r="AJ6" s="647"/>
      <c r="AK6" s="647"/>
      <c r="AL6" s="611">
        <v>2.7</v>
      </c>
      <c r="AM6" s="612"/>
      <c r="AN6" s="612"/>
      <c r="AO6" s="648"/>
      <c r="AP6" s="605" t="s">
        <v>221</v>
      </c>
      <c r="AQ6" s="606"/>
      <c r="AR6" s="606"/>
      <c r="AS6" s="606"/>
      <c r="AT6" s="606"/>
      <c r="AU6" s="606"/>
      <c r="AV6" s="606"/>
      <c r="AW6" s="606"/>
      <c r="AX6" s="606"/>
      <c r="AY6" s="606"/>
      <c r="AZ6" s="606"/>
      <c r="BA6" s="606"/>
      <c r="BB6" s="606"/>
      <c r="BC6" s="606"/>
      <c r="BD6" s="606"/>
      <c r="BE6" s="606"/>
      <c r="BF6" s="607"/>
      <c r="BG6" s="608">
        <v>3756618</v>
      </c>
      <c r="BH6" s="609"/>
      <c r="BI6" s="609"/>
      <c r="BJ6" s="609"/>
      <c r="BK6" s="609"/>
      <c r="BL6" s="609"/>
      <c r="BM6" s="609"/>
      <c r="BN6" s="610"/>
      <c r="BO6" s="646">
        <v>100</v>
      </c>
      <c r="BP6" s="646"/>
      <c r="BQ6" s="646"/>
      <c r="BR6" s="646"/>
      <c r="BS6" s="647" t="s">
        <v>122</v>
      </c>
      <c r="BT6" s="647"/>
      <c r="BU6" s="647"/>
      <c r="BV6" s="647"/>
      <c r="BW6" s="647"/>
      <c r="BX6" s="647"/>
      <c r="BY6" s="647"/>
      <c r="BZ6" s="647"/>
      <c r="CA6" s="647"/>
      <c r="CB6" s="685"/>
      <c r="CD6" s="666" t="s">
        <v>222</v>
      </c>
      <c r="CE6" s="667"/>
      <c r="CF6" s="667"/>
      <c r="CG6" s="667"/>
      <c r="CH6" s="667"/>
      <c r="CI6" s="667"/>
      <c r="CJ6" s="667"/>
      <c r="CK6" s="667"/>
      <c r="CL6" s="667"/>
      <c r="CM6" s="667"/>
      <c r="CN6" s="667"/>
      <c r="CO6" s="667"/>
      <c r="CP6" s="667"/>
      <c r="CQ6" s="668"/>
      <c r="CR6" s="608">
        <v>168441</v>
      </c>
      <c r="CS6" s="609"/>
      <c r="CT6" s="609"/>
      <c r="CU6" s="609"/>
      <c r="CV6" s="609"/>
      <c r="CW6" s="609"/>
      <c r="CX6" s="609"/>
      <c r="CY6" s="610"/>
      <c r="CZ6" s="690">
        <v>0.5</v>
      </c>
      <c r="DA6" s="672"/>
      <c r="DB6" s="672"/>
      <c r="DC6" s="692"/>
      <c r="DD6" s="614" t="s">
        <v>122</v>
      </c>
      <c r="DE6" s="609"/>
      <c r="DF6" s="609"/>
      <c r="DG6" s="609"/>
      <c r="DH6" s="609"/>
      <c r="DI6" s="609"/>
      <c r="DJ6" s="609"/>
      <c r="DK6" s="609"/>
      <c r="DL6" s="609"/>
      <c r="DM6" s="609"/>
      <c r="DN6" s="609"/>
      <c r="DO6" s="609"/>
      <c r="DP6" s="610"/>
      <c r="DQ6" s="614">
        <v>168441</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1173</v>
      </c>
      <c r="S7" s="609"/>
      <c r="T7" s="609"/>
      <c r="U7" s="609"/>
      <c r="V7" s="609"/>
      <c r="W7" s="609"/>
      <c r="X7" s="609"/>
      <c r="Y7" s="610"/>
      <c r="Z7" s="646">
        <v>0</v>
      </c>
      <c r="AA7" s="646"/>
      <c r="AB7" s="646"/>
      <c r="AC7" s="646"/>
      <c r="AD7" s="647">
        <v>1173</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1236978</v>
      </c>
      <c r="BH7" s="609"/>
      <c r="BI7" s="609"/>
      <c r="BJ7" s="609"/>
      <c r="BK7" s="609"/>
      <c r="BL7" s="609"/>
      <c r="BM7" s="609"/>
      <c r="BN7" s="610"/>
      <c r="BO7" s="646">
        <v>32.9</v>
      </c>
      <c r="BP7" s="646"/>
      <c r="BQ7" s="646"/>
      <c r="BR7" s="646"/>
      <c r="BS7" s="647" t="s">
        <v>122</v>
      </c>
      <c r="BT7" s="647"/>
      <c r="BU7" s="647"/>
      <c r="BV7" s="647"/>
      <c r="BW7" s="647"/>
      <c r="BX7" s="647"/>
      <c r="BY7" s="647"/>
      <c r="BZ7" s="647"/>
      <c r="CA7" s="647"/>
      <c r="CB7" s="685"/>
      <c r="CD7" s="605" t="s">
        <v>225</v>
      </c>
      <c r="CE7" s="606"/>
      <c r="CF7" s="606"/>
      <c r="CG7" s="606"/>
      <c r="CH7" s="606"/>
      <c r="CI7" s="606"/>
      <c r="CJ7" s="606"/>
      <c r="CK7" s="606"/>
      <c r="CL7" s="606"/>
      <c r="CM7" s="606"/>
      <c r="CN7" s="606"/>
      <c r="CO7" s="606"/>
      <c r="CP7" s="606"/>
      <c r="CQ7" s="607"/>
      <c r="CR7" s="608">
        <v>8812962</v>
      </c>
      <c r="CS7" s="609"/>
      <c r="CT7" s="609"/>
      <c r="CU7" s="609"/>
      <c r="CV7" s="609"/>
      <c r="CW7" s="609"/>
      <c r="CX7" s="609"/>
      <c r="CY7" s="610"/>
      <c r="CZ7" s="646">
        <v>28.3</v>
      </c>
      <c r="DA7" s="646"/>
      <c r="DB7" s="646"/>
      <c r="DC7" s="646"/>
      <c r="DD7" s="614">
        <v>23289</v>
      </c>
      <c r="DE7" s="609"/>
      <c r="DF7" s="609"/>
      <c r="DG7" s="609"/>
      <c r="DH7" s="609"/>
      <c r="DI7" s="609"/>
      <c r="DJ7" s="609"/>
      <c r="DK7" s="609"/>
      <c r="DL7" s="609"/>
      <c r="DM7" s="609"/>
      <c r="DN7" s="609"/>
      <c r="DO7" s="609"/>
      <c r="DP7" s="610"/>
      <c r="DQ7" s="614">
        <v>2735839</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13420</v>
      </c>
      <c r="S8" s="609"/>
      <c r="T8" s="609"/>
      <c r="U8" s="609"/>
      <c r="V8" s="609"/>
      <c r="W8" s="609"/>
      <c r="X8" s="609"/>
      <c r="Y8" s="610"/>
      <c r="Z8" s="646">
        <v>0</v>
      </c>
      <c r="AA8" s="646"/>
      <c r="AB8" s="646"/>
      <c r="AC8" s="646"/>
      <c r="AD8" s="647">
        <v>13420</v>
      </c>
      <c r="AE8" s="647"/>
      <c r="AF8" s="647"/>
      <c r="AG8" s="647"/>
      <c r="AH8" s="647"/>
      <c r="AI8" s="647"/>
      <c r="AJ8" s="647"/>
      <c r="AK8" s="647"/>
      <c r="AL8" s="611">
        <v>0.1</v>
      </c>
      <c r="AM8" s="612"/>
      <c r="AN8" s="612"/>
      <c r="AO8" s="648"/>
      <c r="AP8" s="605" t="s">
        <v>227</v>
      </c>
      <c r="AQ8" s="606"/>
      <c r="AR8" s="606"/>
      <c r="AS8" s="606"/>
      <c r="AT8" s="606"/>
      <c r="AU8" s="606"/>
      <c r="AV8" s="606"/>
      <c r="AW8" s="606"/>
      <c r="AX8" s="606"/>
      <c r="AY8" s="606"/>
      <c r="AZ8" s="606"/>
      <c r="BA8" s="606"/>
      <c r="BB8" s="606"/>
      <c r="BC8" s="606"/>
      <c r="BD8" s="606"/>
      <c r="BE8" s="606"/>
      <c r="BF8" s="607"/>
      <c r="BG8" s="608">
        <v>40844</v>
      </c>
      <c r="BH8" s="609"/>
      <c r="BI8" s="609"/>
      <c r="BJ8" s="609"/>
      <c r="BK8" s="609"/>
      <c r="BL8" s="609"/>
      <c r="BM8" s="609"/>
      <c r="BN8" s="610"/>
      <c r="BO8" s="646">
        <v>1.1000000000000001</v>
      </c>
      <c r="BP8" s="646"/>
      <c r="BQ8" s="646"/>
      <c r="BR8" s="646"/>
      <c r="BS8" s="647" t="s">
        <v>122</v>
      </c>
      <c r="BT8" s="647"/>
      <c r="BU8" s="647"/>
      <c r="BV8" s="647"/>
      <c r="BW8" s="647"/>
      <c r="BX8" s="647"/>
      <c r="BY8" s="647"/>
      <c r="BZ8" s="647"/>
      <c r="CA8" s="647"/>
      <c r="CB8" s="685"/>
      <c r="CD8" s="605" t="s">
        <v>228</v>
      </c>
      <c r="CE8" s="606"/>
      <c r="CF8" s="606"/>
      <c r="CG8" s="606"/>
      <c r="CH8" s="606"/>
      <c r="CI8" s="606"/>
      <c r="CJ8" s="606"/>
      <c r="CK8" s="606"/>
      <c r="CL8" s="606"/>
      <c r="CM8" s="606"/>
      <c r="CN8" s="606"/>
      <c r="CO8" s="606"/>
      <c r="CP8" s="606"/>
      <c r="CQ8" s="607"/>
      <c r="CR8" s="608">
        <v>7991023</v>
      </c>
      <c r="CS8" s="609"/>
      <c r="CT8" s="609"/>
      <c r="CU8" s="609"/>
      <c r="CV8" s="609"/>
      <c r="CW8" s="609"/>
      <c r="CX8" s="609"/>
      <c r="CY8" s="610"/>
      <c r="CZ8" s="646">
        <v>25.7</v>
      </c>
      <c r="DA8" s="646"/>
      <c r="DB8" s="646"/>
      <c r="DC8" s="646"/>
      <c r="DD8" s="614">
        <v>24364</v>
      </c>
      <c r="DE8" s="609"/>
      <c r="DF8" s="609"/>
      <c r="DG8" s="609"/>
      <c r="DH8" s="609"/>
      <c r="DI8" s="609"/>
      <c r="DJ8" s="609"/>
      <c r="DK8" s="609"/>
      <c r="DL8" s="609"/>
      <c r="DM8" s="609"/>
      <c r="DN8" s="609"/>
      <c r="DO8" s="609"/>
      <c r="DP8" s="610"/>
      <c r="DQ8" s="614">
        <v>3358014</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18712</v>
      </c>
      <c r="S9" s="609"/>
      <c r="T9" s="609"/>
      <c r="U9" s="609"/>
      <c r="V9" s="609"/>
      <c r="W9" s="609"/>
      <c r="X9" s="609"/>
      <c r="Y9" s="610"/>
      <c r="Z9" s="646">
        <v>0.1</v>
      </c>
      <c r="AA9" s="646"/>
      <c r="AB9" s="646"/>
      <c r="AC9" s="646"/>
      <c r="AD9" s="647">
        <v>18712</v>
      </c>
      <c r="AE9" s="647"/>
      <c r="AF9" s="647"/>
      <c r="AG9" s="647"/>
      <c r="AH9" s="647"/>
      <c r="AI9" s="647"/>
      <c r="AJ9" s="647"/>
      <c r="AK9" s="647"/>
      <c r="AL9" s="611">
        <v>0.2</v>
      </c>
      <c r="AM9" s="612"/>
      <c r="AN9" s="612"/>
      <c r="AO9" s="648"/>
      <c r="AP9" s="605" t="s">
        <v>230</v>
      </c>
      <c r="AQ9" s="606"/>
      <c r="AR9" s="606"/>
      <c r="AS9" s="606"/>
      <c r="AT9" s="606"/>
      <c r="AU9" s="606"/>
      <c r="AV9" s="606"/>
      <c r="AW9" s="606"/>
      <c r="AX9" s="606"/>
      <c r="AY9" s="606"/>
      <c r="AZ9" s="606"/>
      <c r="BA9" s="606"/>
      <c r="BB9" s="606"/>
      <c r="BC9" s="606"/>
      <c r="BD9" s="606"/>
      <c r="BE9" s="606"/>
      <c r="BF9" s="607"/>
      <c r="BG9" s="608">
        <v>931628</v>
      </c>
      <c r="BH9" s="609"/>
      <c r="BI9" s="609"/>
      <c r="BJ9" s="609"/>
      <c r="BK9" s="609"/>
      <c r="BL9" s="609"/>
      <c r="BM9" s="609"/>
      <c r="BN9" s="610"/>
      <c r="BO9" s="646">
        <v>24.8</v>
      </c>
      <c r="BP9" s="646"/>
      <c r="BQ9" s="646"/>
      <c r="BR9" s="646"/>
      <c r="BS9" s="647" t="s">
        <v>122</v>
      </c>
      <c r="BT9" s="647"/>
      <c r="BU9" s="647"/>
      <c r="BV9" s="647"/>
      <c r="BW9" s="647"/>
      <c r="BX9" s="647"/>
      <c r="BY9" s="647"/>
      <c r="BZ9" s="647"/>
      <c r="CA9" s="647"/>
      <c r="CB9" s="685"/>
      <c r="CD9" s="605" t="s">
        <v>231</v>
      </c>
      <c r="CE9" s="606"/>
      <c r="CF9" s="606"/>
      <c r="CG9" s="606"/>
      <c r="CH9" s="606"/>
      <c r="CI9" s="606"/>
      <c r="CJ9" s="606"/>
      <c r="CK9" s="606"/>
      <c r="CL9" s="606"/>
      <c r="CM9" s="606"/>
      <c r="CN9" s="606"/>
      <c r="CO9" s="606"/>
      <c r="CP9" s="606"/>
      <c r="CQ9" s="607"/>
      <c r="CR9" s="608">
        <v>1327911</v>
      </c>
      <c r="CS9" s="609"/>
      <c r="CT9" s="609"/>
      <c r="CU9" s="609"/>
      <c r="CV9" s="609"/>
      <c r="CW9" s="609"/>
      <c r="CX9" s="609"/>
      <c r="CY9" s="610"/>
      <c r="CZ9" s="646">
        <v>4.3</v>
      </c>
      <c r="DA9" s="646"/>
      <c r="DB9" s="646"/>
      <c r="DC9" s="646"/>
      <c r="DD9" s="614">
        <v>116891</v>
      </c>
      <c r="DE9" s="609"/>
      <c r="DF9" s="609"/>
      <c r="DG9" s="609"/>
      <c r="DH9" s="609"/>
      <c r="DI9" s="609"/>
      <c r="DJ9" s="609"/>
      <c r="DK9" s="609"/>
      <c r="DL9" s="609"/>
      <c r="DM9" s="609"/>
      <c r="DN9" s="609"/>
      <c r="DO9" s="609"/>
      <c r="DP9" s="610"/>
      <c r="DQ9" s="614">
        <v>870958</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92604</v>
      </c>
      <c r="BH10" s="609"/>
      <c r="BI10" s="609"/>
      <c r="BJ10" s="609"/>
      <c r="BK10" s="609"/>
      <c r="BL10" s="609"/>
      <c r="BM10" s="609"/>
      <c r="BN10" s="610"/>
      <c r="BO10" s="646">
        <v>2.5</v>
      </c>
      <c r="BP10" s="646"/>
      <c r="BQ10" s="646"/>
      <c r="BR10" s="646"/>
      <c r="BS10" s="647" t="s">
        <v>122</v>
      </c>
      <c r="BT10" s="647"/>
      <c r="BU10" s="647"/>
      <c r="BV10" s="647"/>
      <c r="BW10" s="647"/>
      <c r="BX10" s="647"/>
      <c r="BY10" s="647"/>
      <c r="BZ10" s="647"/>
      <c r="CA10" s="647"/>
      <c r="CB10" s="685"/>
      <c r="CD10" s="605" t="s">
        <v>234</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755539</v>
      </c>
      <c r="S11" s="609"/>
      <c r="T11" s="609"/>
      <c r="U11" s="609"/>
      <c r="V11" s="609"/>
      <c r="W11" s="609"/>
      <c r="X11" s="609"/>
      <c r="Y11" s="610"/>
      <c r="Z11" s="611">
        <v>2.2999999999999998</v>
      </c>
      <c r="AA11" s="612"/>
      <c r="AB11" s="612"/>
      <c r="AC11" s="613"/>
      <c r="AD11" s="614">
        <v>755539</v>
      </c>
      <c r="AE11" s="609"/>
      <c r="AF11" s="609"/>
      <c r="AG11" s="609"/>
      <c r="AH11" s="609"/>
      <c r="AI11" s="609"/>
      <c r="AJ11" s="609"/>
      <c r="AK11" s="610"/>
      <c r="AL11" s="611">
        <v>6.6</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171902</v>
      </c>
      <c r="BH11" s="609"/>
      <c r="BI11" s="609"/>
      <c r="BJ11" s="609"/>
      <c r="BK11" s="609"/>
      <c r="BL11" s="609"/>
      <c r="BM11" s="609"/>
      <c r="BN11" s="610"/>
      <c r="BO11" s="646">
        <v>4.5999999999999996</v>
      </c>
      <c r="BP11" s="646"/>
      <c r="BQ11" s="646"/>
      <c r="BR11" s="646"/>
      <c r="BS11" s="647" t="s">
        <v>122</v>
      </c>
      <c r="BT11" s="647"/>
      <c r="BU11" s="647"/>
      <c r="BV11" s="647"/>
      <c r="BW11" s="647"/>
      <c r="BX11" s="647"/>
      <c r="BY11" s="647"/>
      <c r="BZ11" s="647"/>
      <c r="CA11" s="647"/>
      <c r="CB11" s="685"/>
      <c r="CD11" s="605" t="s">
        <v>237</v>
      </c>
      <c r="CE11" s="606"/>
      <c r="CF11" s="606"/>
      <c r="CG11" s="606"/>
      <c r="CH11" s="606"/>
      <c r="CI11" s="606"/>
      <c r="CJ11" s="606"/>
      <c r="CK11" s="606"/>
      <c r="CL11" s="606"/>
      <c r="CM11" s="606"/>
      <c r="CN11" s="606"/>
      <c r="CO11" s="606"/>
      <c r="CP11" s="606"/>
      <c r="CQ11" s="607"/>
      <c r="CR11" s="608">
        <v>2584577</v>
      </c>
      <c r="CS11" s="609"/>
      <c r="CT11" s="609"/>
      <c r="CU11" s="609"/>
      <c r="CV11" s="609"/>
      <c r="CW11" s="609"/>
      <c r="CX11" s="609"/>
      <c r="CY11" s="610"/>
      <c r="CZ11" s="646">
        <v>8.3000000000000007</v>
      </c>
      <c r="DA11" s="646"/>
      <c r="DB11" s="646"/>
      <c r="DC11" s="646"/>
      <c r="DD11" s="614">
        <v>1644201</v>
      </c>
      <c r="DE11" s="609"/>
      <c r="DF11" s="609"/>
      <c r="DG11" s="609"/>
      <c r="DH11" s="609"/>
      <c r="DI11" s="609"/>
      <c r="DJ11" s="609"/>
      <c r="DK11" s="609"/>
      <c r="DL11" s="609"/>
      <c r="DM11" s="609"/>
      <c r="DN11" s="609"/>
      <c r="DO11" s="609"/>
      <c r="DP11" s="610"/>
      <c r="DQ11" s="614">
        <v>839594</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726</v>
      </c>
      <c r="S12" s="609"/>
      <c r="T12" s="609"/>
      <c r="U12" s="609"/>
      <c r="V12" s="609"/>
      <c r="W12" s="609"/>
      <c r="X12" s="609"/>
      <c r="Y12" s="610"/>
      <c r="Z12" s="646">
        <v>0</v>
      </c>
      <c r="AA12" s="646"/>
      <c r="AB12" s="646"/>
      <c r="AC12" s="646"/>
      <c r="AD12" s="647">
        <v>726</v>
      </c>
      <c r="AE12" s="647"/>
      <c r="AF12" s="647"/>
      <c r="AG12" s="647"/>
      <c r="AH12" s="647"/>
      <c r="AI12" s="647"/>
      <c r="AJ12" s="647"/>
      <c r="AK12" s="647"/>
      <c r="AL12" s="611">
        <v>0</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2073517</v>
      </c>
      <c r="BH12" s="609"/>
      <c r="BI12" s="609"/>
      <c r="BJ12" s="609"/>
      <c r="BK12" s="609"/>
      <c r="BL12" s="609"/>
      <c r="BM12" s="609"/>
      <c r="BN12" s="610"/>
      <c r="BO12" s="646">
        <v>55.2</v>
      </c>
      <c r="BP12" s="646"/>
      <c r="BQ12" s="646"/>
      <c r="BR12" s="646"/>
      <c r="BS12" s="647" t="s">
        <v>122</v>
      </c>
      <c r="BT12" s="647"/>
      <c r="BU12" s="647"/>
      <c r="BV12" s="647"/>
      <c r="BW12" s="647"/>
      <c r="BX12" s="647"/>
      <c r="BY12" s="647"/>
      <c r="BZ12" s="647"/>
      <c r="CA12" s="647"/>
      <c r="CB12" s="685"/>
      <c r="CD12" s="605" t="s">
        <v>240</v>
      </c>
      <c r="CE12" s="606"/>
      <c r="CF12" s="606"/>
      <c r="CG12" s="606"/>
      <c r="CH12" s="606"/>
      <c r="CI12" s="606"/>
      <c r="CJ12" s="606"/>
      <c r="CK12" s="606"/>
      <c r="CL12" s="606"/>
      <c r="CM12" s="606"/>
      <c r="CN12" s="606"/>
      <c r="CO12" s="606"/>
      <c r="CP12" s="606"/>
      <c r="CQ12" s="607"/>
      <c r="CR12" s="608">
        <v>3342586</v>
      </c>
      <c r="CS12" s="609"/>
      <c r="CT12" s="609"/>
      <c r="CU12" s="609"/>
      <c r="CV12" s="609"/>
      <c r="CW12" s="609"/>
      <c r="CX12" s="609"/>
      <c r="CY12" s="610"/>
      <c r="CZ12" s="646">
        <v>10.7</v>
      </c>
      <c r="DA12" s="646"/>
      <c r="DB12" s="646"/>
      <c r="DC12" s="646"/>
      <c r="DD12" s="614">
        <v>31475</v>
      </c>
      <c r="DE12" s="609"/>
      <c r="DF12" s="609"/>
      <c r="DG12" s="609"/>
      <c r="DH12" s="609"/>
      <c r="DI12" s="609"/>
      <c r="DJ12" s="609"/>
      <c r="DK12" s="609"/>
      <c r="DL12" s="609"/>
      <c r="DM12" s="609"/>
      <c r="DN12" s="609"/>
      <c r="DO12" s="609"/>
      <c r="DP12" s="610"/>
      <c r="DQ12" s="614">
        <v>82185</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2032741</v>
      </c>
      <c r="BH13" s="609"/>
      <c r="BI13" s="609"/>
      <c r="BJ13" s="609"/>
      <c r="BK13" s="609"/>
      <c r="BL13" s="609"/>
      <c r="BM13" s="609"/>
      <c r="BN13" s="610"/>
      <c r="BO13" s="646">
        <v>54.1</v>
      </c>
      <c r="BP13" s="646"/>
      <c r="BQ13" s="646"/>
      <c r="BR13" s="646"/>
      <c r="BS13" s="647" t="s">
        <v>122</v>
      </c>
      <c r="BT13" s="647"/>
      <c r="BU13" s="647"/>
      <c r="BV13" s="647"/>
      <c r="BW13" s="647"/>
      <c r="BX13" s="647"/>
      <c r="BY13" s="647"/>
      <c r="BZ13" s="647"/>
      <c r="CA13" s="647"/>
      <c r="CB13" s="685"/>
      <c r="CD13" s="605" t="s">
        <v>243</v>
      </c>
      <c r="CE13" s="606"/>
      <c r="CF13" s="606"/>
      <c r="CG13" s="606"/>
      <c r="CH13" s="606"/>
      <c r="CI13" s="606"/>
      <c r="CJ13" s="606"/>
      <c r="CK13" s="606"/>
      <c r="CL13" s="606"/>
      <c r="CM13" s="606"/>
      <c r="CN13" s="606"/>
      <c r="CO13" s="606"/>
      <c r="CP13" s="606"/>
      <c r="CQ13" s="607"/>
      <c r="CR13" s="608">
        <v>1510239</v>
      </c>
      <c r="CS13" s="609"/>
      <c r="CT13" s="609"/>
      <c r="CU13" s="609"/>
      <c r="CV13" s="609"/>
      <c r="CW13" s="609"/>
      <c r="CX13" s="609"/>
      <c r="CY13" s="610"/>
      <c r="CZ13" s="646">
        <v>4.8</v>
      </c>
      <c r="DA13" s="646"/>
      <c r="DB13" s="646"/>
      <c r="DC13" s="646"/>
      <c r="DD13" s="614">
        <v>1295019</v>
      </c>
      <c r="DE13" s="609"/>
      <c r="DF13" s="609"/>
      <c r="DG13" s="609"/>
      <c r="DH13" s="609"/>
      <c r="DI13" s="609"/>
      <c r="DJ13" s="609"/>
      <c r="DK13" s="609"/>
      <c r="DL13" s="609"/>
      <c r="DM13" s="609"/>
      <c r="DN13" s="609"/>
      <c r="DO13" s="609"/>
      <c r="DP13" s="610"/>
      <c r="DQ13" s="614">
        <v>524575</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145073</v>
      </c>
      <c r="BH14" s="609"/>
      <c r="BI14" s="609"/>
      <c r="BJ14" s="609"/>
      <c r="BK14" s="609"/>
      <c r="BL14" s="609"/>
      <c r="BM14" s="609"/>
      <c r="BN14" s="610"/>
      <c r="BO14" s="646">
        <v>3.9</v>
      </c>
      <c r="BP14" s="646"/>
      <c r="BQ14" s="646"/>
      <c r="BR14" s="646"/>
      <c r="BS14" s="647" t="s">
        <v>122</v>
      </c>
      <c r="BT14" s="647"/>
      <c r="BU14" s="647"/>
      <c r="BV14" s="647"/>
      <c r="BW14" s="647"/>
      <c r="BX14" s="647"/>
      <c r="BY14" s="647"/>
      <c r="BZ14" s="647"/>
      <c r="CA14" s="647"/>
      <c r="CB14" s="685"/>
      <c r="CD14" s="605" t="s">
        <v>246</v>
      </c>
      <c r="CE14" s="606"/>
      <c r="CF14" s="606"/>
      <c r="CG14" s="606"/>
      <c r="CH14" s="606"/>
      <c r="CI14" s="606"/>
      <c r="CJ14" s="606"/>
      <c r="CK14" s="606"/>
      <c r="CL14" s="606"/>
      <c r="CM14" s="606"/>
      <c r="CN14" s="606"/>
      <c r="CO14" s="606"/>
      <c r="CP14" s="606"/>
      <c r="CQ14" s="607"/>
      <c r="CR14" s="608">
        <v>606371</v>
      </c>
      <c r="CS14" s="609"/>
      <c r="CT14" s="609"/>
      <c r="CU14" s="609"/>
      <c r="CV14" s="609"/>
      <c r="CW14" s="609"/>
      <c r="CX14" s="609"/>
      <c r="CY14" s="610"/>
      <c r="CZ14" s="646">
        <v>1.9</v>
      </c>
      <c r="DA14" s="646"/>
      <c r="DB14" s="646"/>
      <c r="DC14" s="646"/>
      <c r="DD14" s="614">
        <v>49234</v>
      </c>
      <c r="DE14" s="609"/>
      <c r="DF14" s="609"/>
      <c r="DG14" s="609"/>
      <c r="DH14" s="609"/>
      <c r="DI14" s="609"/>
      <c r="DJ14" s="609"/>
      <c r="DK14" s="609"/>
      <c r="DL14" s="609"/>
      <c r="DM14" s="609"/>
      <c r="DN14" s="609"/>
      <c r="DO14" s="609"/>
      <c r="DP14" s="610"/>
      <c r="DQ14" s="614">
        <v>562681</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18357</v>
      </c>
      <c r="S15" s="609"/>
      <c r="T15" s="609"/>
      <c r="U15" s="609"/>
      <c r="V15" s="609"/>
      <c r="W15" s="609"/>
      <c r="X15" s="609"/>
      <c r="Y15" s="610"/>
      <c r="Z15" s="646">
        <v>0.1</v>
      </c>
      <c r="AA15" s="646"/>
      <c r="AB15" s="646"/>
      <c r="AC15" s="646"/>
      <c r="AD15" s="647">
        <v>18357</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301050</v>
      </c>
      <c r="BH15" s="609"/>
      <c r="BI15" s="609"/>
      <c r="BJ15" s="609"/>
      <c r="BK15" s="609"/>
      <c r="BL15" s="609"/>
      <c r="BM15" s="609"/>
      <c r="BN15" s="610"/>
      <c r="BO15" s="646">
        <v>8</v>
      </c>
      <c r="BP15" s="646"/>
      <c r="BQ15" s="646"/>
      <c r="BR15" s="646"/>
      <c r="BS15" s="647" t="s">
        <v>122</v>
      </c>
      <c r="BT15" s="647"/>
      <c r="BU15" s="647"/>
      <c r="BV15" s="647"/>
      <c r="BW15" s="647"/>
      <c r="BX15" s="647"/>
      <c r="BY15" s="647"/>
      <c r="BZ15" s="647"/>
      <c r="CA15" s="647"/>
      <c r="CB15" s="685"/>
      <c r="CD15" s="605" t="s">
        <v>249</v>
      </c>
      <c r="CE15" s="606"/>
      <c r="CF15" s="606"/>
      <c r="CG15" s="606"/>
      <c r="CH15" s="606"/>
      <c r="CI15" s="606"/>
      <c r="CJ15" s="606"/>
      <c r="CK15" s="606"/>
      <c r="CL15" s="606"/>
      <c r="CM15" s="606"/>
      <c r="CN15" s="606"/>
      <c r="CO15" s="606"/>
      <c r="CP15" s="606"/>
      <c r="CQ15" s="607"/>
      <c r="CR15" s="608">
        <v>2299509</v>
      </c>
      <c r="CS15" s="609"/>
      <c r="CT15" s="609"/>
      <c r="CU15" s="609"/>
      <c r="CV15" s="609"/>
      <c r="CW15" s="609"/>
      <c r="CX15" s="609"/>
      <c r="CY15" s="610"/>
      <c r="CZ15" s="646">
        <v>7.4</v>
      </c>
      <c r="DA15" s="646"/>
      <c r="DB15" s="646"/>
      <c r="DC15" s="646"/>
      <c r="DD15" s="614">
        <v>686318</v>
      </c>
      <c r="DE15" s="609"/>
      <c r="DF15" s="609"/>
      <c r="DG15" s="609"/>
      <c r="DH15" s="609"/>
      <c r="DI15" s="609"/>
      <c r="DJ15" s="609"/>
      <c r="DK15" s="609"/>
      <c r="DL15" s="609"/>
      <c r="DM15" s="609"/>
      <c r="DN15" s="609"/>
      <c r="DO15" s="609"/>
      <c r="DP15" s="610"/>
      <c r="DQ15" s="614">
        <v>1162009</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54018</v>
      </c>
      <c r="S16" s="609"/>
      <c r="T16" s="609"/>
      <c r="U16" s="609"/>
      <c r="V16" s="609"/>
      <c r="W16" s="609"/>
      <c r="X16" s="609"/>
      <c r="Y16" s="610"/>
      <c r="Z16" s="646">
        <v>0.2</v>
      </c>
      <c r="AA16" s="646"/>
      <c r="AB16" s="646"/>
      <c r="AC16" s="646"/>
      <c r="AD16" s="647">
        <v>54018</v>
      </c>
      <c r="AE16" s="647"/>
      <c r="AF16" s="647"/>
      <c r="AG16" s="647"/>
      <c r="AH16" s="647"/>
      <c r="AI16" s="647"/>
      <c r="AJ16" s="647"/>
      <c r="AK16" s="647"/>
      <c r="AL16" s="611">
        <v>0.5</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5"/>
      <c r="CD16" s="605" t="s">
        <v>252</v>
      </c>
      <c r="CE16" s="606"/>
      <c r="CF16" s="606"/>
      <c r="CG16" s="606"/>
      <c r="CH16" s="606"/>
      <c r="CI16" s="606"/>
      <c r="CJ16" s="606"/>
      <c r="CK16" s="606"/>
      <c r="CL16" s="606"/>
      <c r="CM16" s="606"/>
      <c r="CN16" s="606"/>
      <c r="CO16" s="606"/>
      <c r="CP16" s="606"/>
      <c r="CQ16" s="607"/>
      <c r="CR16" s="608">
        <v>69055</v>
      </c>
      <c r="CS16" s="609"/>
      <c r="CT16" s="609"/>
      <c r="CU16" s="609"/>
      <c r="CV16" s="609"/>
      <c r="CW16" s="609"/>
      <c r="CX16" s="609"/>
      <c r="CY16" s="610"/>
      <c r="CZ16" s="646">
        <v>0.2</v>
      </c>
      <c r="DA16" s="646"/>
      <c r="DB16" s="646"/>
      <c r="DC16" s="646"/>
      <c r="DD16" s="614" t="s">
        <v>122</v>
      </c>
      <c r="DE16" s="609"/>
      <c r="DF16" s="609"/>
      <c r="DG16" s="609"/>
      <c r="DH16" s="609"/>
      <c r="DI16" s="609"/>
      <c r="DJ16" s="609"/>
      <c r="DK16" s="609"/>
      <c r="DL16" s="609"/>
      <c r="DM16" s="609"/>
      <c r="DN16" s="609"/>
      <c r="DO16" s="609"/>
      <c r="DP16" s="610"/>
      <c r="DQ16" s="614">
        <v>28859</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127628</v>
      </c>
      <c r="S17" s="609"/>
      <c r="T17" s="609"/>
      <c r="U17" s="609"/>
      <c r="V17" s="609"/>
      <c r="W17" s="609"/>
      <c r="X17" s="609"/>
      <c r="Y17" s="610"/>
      <c r="Z17" s="646">
        <v>0.4</v>
      </c>
      <c r="AA17" s="646"/>
      <c r="AB17" s="646"/>
      <c r="AC17" s="646"/>
      <c r="AD17" s="647">
        <v>127628</v>
      </c>
      <c r="AE17" s="647"/>
      <c r="AF17" s="647"/>
      <c r="AG17" s="647"/>
      <c r="AH17" s="647"/>
      <c r="AI17" s="647"/>
      <c r="AJ17" s="647"/>
      <c r="AK17" s="647"/>
      <c r="AL17" s="611">
        <v>1.1000000000000001</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5"/>
      <c r="CD17" s="605" t="s">
        <v>255</v>
      </c>
      <c r="CE17" s="606"/>
      <c r="CF17" s="606"/>
      <c r="CG17" s="606"/>
      <c r="CH17" s="606"/>
      <c r="CI17" s="606"/>
      <c r="CJ17" s="606"/>
      <c r="CK17" s="606"/>
      <c r="CL17" s="606"/>
      <c r="CM17" s="606"/>
      <c r="CN17" s="606"/>
      <c r="CO17" s="606"/>
      <c r="CP17" s="606"/>
      <c r="CQ17" s="607"/>
      <c r="CR17" s="608">
        <v>2437178</v>
      </c>
      <c r="CS17" s="609"/>
      <c r="CT17" s="609"/>
      <c r="CU17" s="609"/>
      <c r="CV17" s="609"/>
      <c r="CW17" s="609"/>
      <c r="CX17" s="609"/>
      <c r="CY17" s="610"/>
      <c r="CZ17" s="646">
        <v>7.8</v>
      </c>
      <c r="DA17" s="646"/>
      <c r="DB17" s="646"/>
      <c r="DC17" s="646"/>
      <c r="DD17" s="614" t="s">
        <v>122</v>
      </c>
      <c r="DE17" s="609"/>
      <c r="DF17" s="609"/>
      <c r="DG17" s="609"/>
      <c r="DH17" s="609"/>
      <c r="DI17" s="609"/>
      <c r="DJ17" s="609"/>
      <c r="DK17" s="609"/>
      <c r="DL17" s="609"/>
      <c r="DM17" s="609"/>
      <c r="DN17" s="609"/>
      <c r="DO17" s="609"/>
      <c r="DP17" s="610"/>
      <c r="DQ17" s="614">
        <v>2392662</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21126</v>
      </c>
      <c r="S18" s="609"/>
      <c r="T18" s="609"/>
      <c r="U18" s="609"/>
      <c r="V18" s="609"/>
      <c r="W18" s="609"/>
      <c r="X18" s="609"/>
      <c r="Y18" s="610"/>
      <c r="Z18" s="646">
        <v>0.1</v>
      </c>
      <c r="AA18" s="646"/>
      <c r="AB18" s="646"/>
      <c r="AC18" s="646"/>
      <c r="AD18" s="647">
        <v>21126</v>
      </c>
      <c r="AE18" s="647"/>
      <c r="AF18" s="647"/>
      <c r="AG18" s="647"/>
      <c r="AH18" s="647"/>
      <c r="AI18" s="647"/>
      <c r="AJ18" s="647"/>
      <c r="AK18" s="647"/>
      <c r="AL18" s="611">
        <v>0.2</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106502</v>
      </c>
      <c r="S19" s="609"/>
      <c r="T19" s="609"/>
      <c r="U19" s="609"/>
      <c r="V19" s="609"/>
      <c r="W19" s="609"/>
      <c r="X19" s="609"/>
      <c r="Y19" s="610"/>
      <c r="Z19" s="646">
        <v>0.3</v>
      </c>
      <c r="AA19" s="646"/>
      <c r="AB19" s="646"/>
      <c r="AC19" s="646"/>
      <c r="AD19" s="647">
        <v>106502</v>
      </c>
      <c r="AE19" s="647"/>
      <c r="AF19" s="647"/>
      <c r="AG19" s="647"/>
      <c r="AH19" s="647"/>
      <c r="AI19" s="647"/>
      <c r="AJ19" s="647"/>
      <c r="AK19" s="647"/>
      <c r="AL19" s="611">
        <v>0.9</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5"/>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5"/>
      <c r="CD20" s="605" t="s">
        <v>264</v>
      </c>
      <c r="CE20" s="606"/>
      <c r="CF20" s="606"/>
      <c r="CG20" s="606"/>
      <c r="CH20" s="606"/>
      <c r="CI20" s="606"/>
      <c r="CJ20" s="606"/>
      <c r="CK20" s="606"/>
      <c r="CL20" s="606"/>
      <c r="CM20" s="606"/>
      <c r="CN20" s="606"/>
      <c r="CO20" s="606"/>
      <c r="CP20" s="606"/>
      <c r="CQ20" s="607"/>
      <c r="CR20" s="608">
        <v>31149852</v>
      </c>
      <c r="CS20" s="609"/>
      <c r="CT20" s="609"/>
      <c r="CU20" s="609"/>
      <c r="CV20" s="609"/>
      <c r="CW20" s="609"/>
      <c r="CX20" s="609"/>
      <c r="CY20" s="610"/>
      <c r="CZ20" s="646">
        <v>100</v>
      </c>
      <c r="DA20" s="646"/>
      <c r="DB20" s="646"/>
      <c r="DC20" s="646"/>
      <c r="DD20" s="614">
        <v>3870791</v>
      </c>
      <c r="DE20" s="609"/>
      <c r="DF20" s="609"/>
      <c r="DG20" s="609"/>
      <c r="DH20" s="609"/>
      <c r="DI20" s="609"/>
      <c r="DJ20" s="609"/>
      <c r="DK20" s="609"/>
      <c r="DL20" s="609"/>
      <c r="DM20" s="609"/>
      <c r="DN20" s="609"/>
      <c r="DO20" s="609"/>
      <c r="DP20" s="610"/>
      <c r="DQ20" s="614">
        <v>12725817</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7180682</v>
      </c>
      <c r="S21" s="609"/>
      <c r="T21" s="609"/>
      <c r="U21" s="609"/>
      <c r="V21" s="609"/>
      <c r="W21" s="609"/>
      <c r="X21" s="609"/>
      <c r="Y21" s="610"/>
      <c r="Z21" s="646">
        <v>22.3</v>
      </c>
      <c r="AA21" s="646"/>
      <c r="AB21" s="646"/>
      <c r="AC21" s="646"/>
      <c r="AD21" s="647">
        <v>6420409</v>
      </c>
      <c r="AE21" s="647"/>
      <c r="AF21" s="647"/>
      <c r="AG21" s="647"/>
      <c r="AH21" s="647"/>
      <c r="AI21" s="647"/>
      <c r="AJ21" s="647"/>
      <c r="AK21" s="647"/>
      <c r="AL21" s="611">
        <v>55.7</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6420409</v>
      </c>
      <c r="S22" s="609"/>
      <c r="T22" s="609"/>
      <c r="U22" s="609"/>
      <c r="V22" s="609"/>
      <c r="W22" s="609"/>
      <c r="X22" s="609"/>
      <c r="Y22" s="610"/>
      <c r="Z22" s="646">
        <v>20</v>
      </c>
      <c r="AA22" s="646"/>
      <c r="AB22" s="646"/>
      <c r="AC22" s="646"/>
      <c r="AD22" s="647">
        <v>6420409</v>
      </c>
      <c r="AE22" s="647"/>
      <c r="AF22" s="647"/>
      <c r="AG22" s="647"/>
      <c r="AH22" s="647"/>
      <c r="AI22" s="647"/>
      <c r="AJ22" s="647"/>
      <c r="AK22" s="647"/>
      <c r="AL22" s="611">
        <v>55.7</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5"/>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760273</v>
      </c>
      <c r="S23" s="609"/>
      <c r="T23" s="609"/>
      <c r="U23" s="609"/>
      <c r="V23" s="609"/>
      <c r="W23" s="609"/>
      <c r="X23" s="609"/>
      <c r="Y23" s="610"/>
      <c r="Z23" s="646">
        <v>2.4</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5"/>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279</v>
      </c>
      <c r="CE24" s="667"/>
      <c r="CF24" s="667"/>
      <c r="CG24" s="667"/>
      <c r="CH24" s="667"/>
      <c r="CI24" s="667"/>
      <c r="CJ24" s="667"/>
      <c r="CK24" s="667"/>
      <c r="CL24" s="667"/>
      <c r="CM24" s="667"/>
      <c r="CN24" s="667"/>
      <c r="CO24" s="667"/>
      <c r="CP24" s="667"/>
      <c r="CQ24" s="668"/>
      <c r="CR24" s="663">
        <v>10805757</v>
      </c>
      <c r="CS24" s="664"/>
      <c r="CT24" s="664"/>
      <c r="CU24" s="664"/>
      <c r="CV24" s="664"/>
      <c r="CW24" s="664"/>
      <c r="CX24" s="664"/>
      <c r="CY24" s="689"/>
      <c r="CZ24" s="690">
        <v>34.700000000000003</v>
      </c>
      <c r="DA24" s="672"/>
      <c r="DB24" s="672"/>
      <c r="DC24" s="692"/>
      <c r="DD24" s="688">
        <v>6473881</v>
      </c>
      <c r="DE24" s="664"/>
      <c r="DF24" s="664"/>
      <c r="DG24" s="664"/>
      <c r="DH24" s="664"/>
      <c r="DI24" s="664"/>
      <c r="DJ24" s="664"/>
      <c r="DK24" s="689"/>
      <c r="DL24" s="688">
        <v>5955043</v>
      </c>
      <c r="DM24" s="664"/>
      <c r="DN24" s="664"/>
      <c r="DO24" s="664"/>
      <c r="DP24" s="664"/>
      <c r="DQ24" s="664"/>
      <c r="DR24" s="664"/>
      <c r="DS24" s="664"/>
      <c r="DT24" s="664"/>
      <c r="DU24" s="664"/>
      <c r="DV24" s="689"/>
      <c r="DW24" s="690">
        <v>51.6</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12238289</v>
      </c>
      <c r="S25" s="609"/>
      <c r="T25" s="609"/>
      <c r="U25" s="609"/>
      <c r="V25" s="609"/>
      <c r="W25" s="609"/>
      <c r="X25" s="609"/>
      <c r="Y25" s="610"/>
      <c r="Z25" s="646">
        <v>38</v>
      </c>
      <c r="AA25" s="646"/>
      <c r="AB25" s="646"/>
      <c r="AC25" s="646"/>
      <c r="AD25" s="647">
        <v>11478016</v>
      </c>
      <c r="AE25" s="647"/>
      <c r="AF25" s="647"/>
      <c r="AG25" s="647"/>
      <c r="AH25" s="647"/>
      <c r="AI25" s="647"/>
      <c r="AJ25" s="647"/>
      <c r="AK25" s="647"/>
      <c r="AL25" s="611">
        <v>99.7</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282</v>
      </c>
      <c r="CE25" s="606"/>
      <c r="CF25" s="606"/>
      <c r="CG25" s="606"/>
      <c r="CH25" s="606"/>
      <c r="CI25" s="606"/>
      <c r="CJ25" s="606"/>
      <c r="CK25" s="606"/>
      <c r="CL25" s="606"/>
      <c r="CM25" s="606"/>
      <c r="CN25" s="606"/>
      <c r="CO25" s="606"/>
      <c r="CP25" s="606"/>
      <c r="CQ25" s="607"/>
      <c r="CR25" s="608">
        <v>2990128</v>
      </c>
      <c r="CS25" s="621"/>
      <c r="CT25" s="621"/>
      <c r="CU25" s="621"/>
      <c r="CV25" s="621"/>
      <c r="CW25" s="621"/>
      <c r="CX25" s="621"/>
      <c r="CY25" s="622"/>
      <c r="CZ25" s="611">
        <v>9.6</v>
      </c>
      <c r="DA25" s="623"/>
      <c r="DB25" s="623"/>
      <c r="DC25" s="624"/>
      <c r="DD25" s="614">
        <v>2776082</v>
      </c>
      <c r="DE25" s="621"/>
      <c r="DF25" s="621"/>
      <c r="DG25" s="621"/>
      <c r="DH25" s="621"/>
      <c r="DI25" s="621"/>
      <c r="DJ25" s="621"/>
      <c r="DK25" s="622"/>
      <c r="DL25" s="614">
        <v>2732479</v>
      </c>
      <c r="DM25" s="621"/>
      <c r="DN25" s="621"/>
      <c r="DO25" s="621"/>
      <c r="DP25" s="621"/>
      <c r="DQ25" s="621"/>
      <c r="DR25" s="621"/>
      <c r="DS25" s="621"/>
      <c r="DT25" s="621"/>
      <c r="DU25" s="621"/>
      <c r="DV25" s="622"/>
      <c r="DW25" s="611">
        <v>23.7</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3166</v>
      </c>
      <c r="S26" s="609"/>
      <c r="T26" s="609"/>
      <c r="U26" s="609"/>
      <c r="V26" s="609"/>
      <c r="W26" s="609"/>
      <c r="X26" s="609"/>
      <c r="Y26" s="610"/>
      <c r="Z26" s="646">
        <v>0</v>
      </c>
      <c r="AA26" s="646"/>
      <c r="AB26" s="646"/>
      <c r="AC26" s="646"/>
      <c r="AD26" s="647">
        <v>3166</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285</v>
      </c>
      <c r="CE26" s="606"/>
      <c r="CF26" s="606"/>
      <c r="CG26" s="606"/>
      <c r="CH26" s="606"/>
      <c r="CI26" s="606"/>
      <c r="CJ26" s="606"/>
      <c r="CK26" s="606"/>
      <c r="CL26" s="606"/>
      <c r="CM26" s="606"/>
      <c r="CN26" s="606"/>
      <c r="CO26" s="606"/>
      <c r="CP26" s="606"/>
      <c r="CQ26" s="607"/>
      <c r="CR26" s="608">
        <v>1629180</v>
      </c>
      <c r="CS26" s="609"/>
      <c r="CT26" s="609"/>
      <c r="CU26" s="609"/>
      <c r="CV26" s="609"/>
      <c r="CW26" s="609"/>
      <c r="CX26" s="609"/>
      <c r="CY26" s="610"/>
      <c r="CZ26" s="611">
        <v>5.2</v>
      </c>
      <c r="DA26" s="623"/>
      <c r="DB26" s="623"/>
      <c r="DC26" s="624"/>
      <c r="DD26" s="614">
        <v>1520495</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52415</v>
      </c>
      <c r="S27" s="609"/>
      <c r="T27" s="609"/>
      <c r="U27" s="609"/>
      <c r="V27" s="609"/>
      <c r="W27" s="609"/>
      <c r="X27" s="609"/>
      <c r="Y27" s="610"/>
      <c r="Z27" s="646">
        <v>0.2</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3756618</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5"/>
      <c r="CD27" s="605" t="s">
        <v>288</v>
      </c>
      <c r="CE27" s="606"/>
      <c r="CF27" s="606"/>
      <c r="CG27" s="606"/>
      <c r="CH27" s="606"/>
      <c r="CI27" s="606"/>
      <c r="CJ27" s="606"/>
      <c r="CK27" s="606"/>
      <c r="CL27" s="606"/>
      <c r="CM27" s="606"/>
      <c r="CN27" s="606"/>
      <c r="CO27" s="606"/>
      <c r="CP27" s="606"/>
      <c r="CQ27" s="607"/>
      <c r="CR27" s="608">
        <v>5378451</v>
      </c>
      <c r="CS27" s="621"/>
      <c r="CT27" s="621"/>
      <c r="CU27" s="621"/>
      <c r="CV27" s="621"/>
      <c r="CW27" s="621"/>
      <c r="CX27" s="621"/>
      <c r="CY27" s="622"/>
      <c r="CZ27" s="611">
        <v>17.3</v>
      </c>
      <c r="DA27" s="623"/>
      <c r="DB27" s="623"/>
      <c r="DC27" s="624"/>
      <c r="DD27" s="614">
        <v>1305137</v>
      </c>
      <c r="DE27" s="621"/>
      <c r="DF27" s="621"/>
      <c r="DG27" s="621"/>
      <c r="DH27" s="621"/>
      <c r="DI27" s="621"/>
      <c r="DJ27" s="621"/>
      <c r="DK27" s="622"/>
      <c r="DL27" s="614">
        <v>829902</v>
      </c>
      <c r="DM27" s="621"/>
      <c r="DN27" s="621"/>
      <c r="DO27" s="621"/>
      <c r="DP27" s="621"/>
      <c r="DQ27" s="621"/>
      <c r="DR27" s="621"/>
      <c r="DS27" s="621"/>
      <c r="DT27" s="621"/>
      <c r="DU27" s="621"/>
      <c r="DV27" s="622"/>
      <c r="DW27" s="611">
        <v>7.2</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135824</v>
      </c>
      <c r="S28" s="609"/>
      <c r="T28" s="609"/>
      <c r="U28" s="609"/>
      <c r="V28" s="609"/>
      <c r="W28" s="609"/>
      <c r="X28" s="609"/>
      <c r="Y28" s="610"/>
      <c r="Z28" s="646">
        <v>0.4</v>
      </c>
      <c r="AA28" s="646"/>
      <c r="AB28" s="646"/>
      <c r="AC28" s="646"/>
      <c r="AD28" s="647">
        <v>18719</v>
      </c>
      <c r="AE28" s="647"/>
      <c r="AF28" s="647"/>
      <c r="AG28" s="647"/>
      <c r="AH28" s="647"/>
      <c r="AI28" s="647"/>
      <c r="AJ28" s="647"/>
      <c r="AK28" s="647"/>
      <c r="AL28" s="611">
        <v>0.2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2437178</v>
      </c>
      <c r="CS28" s="609"/>
      <c r="CT28" s="609"/>
      <c r="CU28" s="609"/>
      <c r="CV28" s="609"/>
      <c r="CW28" s="609"/>
      <c r="CX28" s="609"/>
      <c r="CY28" s="610"/>
      <c r="CZ28" s="611">
        <v>7.8</v>
      </c>
      <c r="DA28" s="623"/>
      <c r="DB28" s="623"/>
      <c r="DC28" s="624"/>
      <c r="DD28" s="614">
        <v>2392662</v>
      </c>
      <c r="DE28" s="609"/>
      <c r="DF28" s="609"/>
      <c r="DG28" s="609"/>
      <c r="DH28" s="609"/>
      <c r="DI28" s="609"/>
      <c r="DJ28" s="609"/>
      <c r="DK28" s="610"/>
      <c r="DL28" s="614">
        <v>2392662</v>
      </c>
      <c r="DM28" s="609"/>
      <c r="DN28" s="609"/>
      <c r="DO28" s="609"/>
      <c r="DP28" s="609"/>
      <c r="DQ28" s="609"/>
      <c r="DR28" s="609"/>
      <c r="DS28" s="609"/>
      <c r="DT28" s="609"/>
      <c r="DU28" s="609"/>
      <c r="DV28" s="610"/>
      <c r="DW28" s="611">
        <v>20.7</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17822</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292</v>
      </c>
      <c r="CE29" s="628"/>
      <c r="CF29" s="605" t="s">
        <v>66</v>
      </c>
      <c r="CG29" s="606"/>
      <c r="CH29" s="606"/>
      <c r="CI29" s="606"/>
      <c r="CJ29" s="606"/>
      <c r="CK29" s="606"/>
      <c r="CL29" s="606"/>
      <c r="CM29" s="606"/>
      <c r="CN29" s="606"/>
      <c r="CO29" s="606"/>
      <c r="CP29" s="606"/>
      <c r="CQ29" s="607"/>
      <c r="CR29" s="608">
        <v>2436826</v>
      </c>
      <c r="CS29" s="621"/>
      <c r="CT29" s="621"/>
      <c r="CU29" s="621"/>
      <c r="CV29" s="621"/>
      <c r="CW29" s="621"/>
      <c r="CX29" s="621"/>
      <c r="CY29" s="622"/>
      <c r="CZ29" s="611">
        <v>7.8</v>
      </c>
      <c r="DA29" s="623"/>
      <c r="DB29" s="623"/>
      <c r="DC29" s="624"/>
      <c r="DD29" s="614">
        <v>2392310</v>
      </c>
      <c r="DE29" s="621"/>
      <c r="DF29" s="621"/>
      <c r="DG29" s="621"/>
      <c r="DH29" s="621"/>
      <c r="DI29" s="621"/>
      <c r="DJ29" s="621"/>
      <c r="DK29" s="622"/>
      <c r="DL29" s="614">
        <v>2392310</v>
      </c>
      <c r="DM29" s="621"/>
      <c r="DN29" s="621"/>
      <c r="DO29" s="621"/>
      <c r="DP29" s="621"/>
      <c r="DQ29" s="621"/>
      <c r="DR29" s="621"/>
      <c r="DS29" s="621"/>
      <c r="DT29" s="621"/>
      <c r="DU29" s="621"/>
      <c r="DV29" s="622"/>
      <c r="DW29" s="611">
        <v>20.7</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3623376</v>
      </c>
      <c r="S30" s="609"/>
      <c r="T30" s="609"/>
      <c r="U30" s="609"/>
      <c r="V30" s="609"/>
      <c r="W30" s="609"/>
      <c r="X30" s="609"/>
      <c r="Y30" s="610"/>
      <c r="Z30" s="646">
        <v>11.3</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2356025</v>
      </c>
      <c r="CS30" s="609"/>
      <c r="CT30" s="609"/>
      <c r="CU30" s="609"/>
      <c r="CV30" s="609"/>
      <c r="CW30" s="609"/>
      <c r="CX30" s="609"/>
      <c r="CY30" s="610"/>
      <c r="CZ30" s="611">
        <v>7.6</v>
      </c>
      <c r="DA30" s="623"/>
      <c r="DB30" s="623"/>
      <c r="DC30" s="624"/>
      <c r="DD30" s="614">
        <v>2315389</v>
      </c>
      <c r="DE30" s="609"/>
      <c r="DF30" s="609"/>
      <c r="DG30" s="609"/>
      <c r="DH30" s="609"/>
      <c r="DI30" s="609"/>
      <c r="DJ30" s="609"/>
      <c r="DK30" s="610"/>
      <c r="DL30" s="614">
        <v>2315389</v>
      </c>
      <c r="DM30" s="609"/>
      <c r="DN30" s="609"/>
      <c r="DO30" s="609"/>
      <c r="DP30" s="609"/>
      <c r="DQ30" s="609"/>
      <c r="DR30" s="609"/>
      <c r="DS30" s="609"/>
      <c r="DT30" s="609"/>
      <c r="DU30" s="609"/>
      <c r="DV30" s="610"/>
      <c r="DW30" s="611">
        <v>20.100000000000001</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99.5</v>
      </c>
      <c r="BH31" s="671"/>
      <c r="BI31" s="671"/>
      <c r="BJ31" s="671"/>
      <c r="BK31" s="671"/>
      <c r="BL31" s="671"/>
      <c r="BM31" s="672">
        <v>97</v>
      </c>
      <c r="BN31" s="671"/>
      <c r="BO31" s="671"/>
      <c r="BP31" s="671"/>
      <c r="BQ31" s="673"/>
      <c r="BR31" s="670">
        <v>99.1</v>
      </c>
      <c r="BS31" s="671"/>
      <c r="BT31" s="671"/>
      <c r="BU31" s="671"/>
      <c r="BV31" s="671"/>
      <c r="BW31" s="671"/>
      <c r="BX31" s="672">
        <v>97</v>
      </c>
      <c r="BY31" s="671"/>
      <c r="BZ31" s="671"/>
      <c r="CA31" s="671"/>
      <c r="CB31" s="673"/>
      <c r="CD31" s="629"/>
      <c r="CE31" s="630"/>
      <c r="CF31" s="605" t="s">
        <v>300</v>
      </c>
      <c r="CG31" s="606"/>
      <c r="CH31" s="606"/>
      <c r="CI31" s="606"/>
      <c r="CJ31" s="606"/>
      <c r="CK31" s="606"/>
      <c r="CL31" s="606"/>
      <c r="CM31" s="606"/>
      <c r="CN31" s="606"/>
      <c r="CO31" s="606"/>
      <c r="CP31" s="606"/>
      <c r="CQ31" s="607"/>
      <c r="CR31" s="608">
        <v>80801</v>
      </c>
      <c r="CS31" s="621"/>
      <c r="CT31" s="621"/>
      <c r="CU31" s="621"/>
      <c r="CV31" s="621"/>
      <c r="CW31" s="621"/>
      <c r="CX31" s="621"/>
      <c r="CY31" s="622"/>
      <c r="CZ31" s="611">
        <v>0.3</v>
      </c>
      <c r="DA31" s="623"/>
      <c r="DB31" s="623"/>
      <c r="DC31" s="624"/>
      <c r="DD31" s="614">
        <v>76921</v>
      </c>
      <c r="DE31" s="621"/>
      <c r="DF31" s="621"/>
      <c r="DG31" s="621"/>
      <c r="DH31" s="621"/>
      <c r="DI31" s="621"/>
      <c r="DJ31" s="621"/>
      <c r="DK31" s="622"/>
      <c r="DL31" s="614">
        <v>76921</v>
      </c>
      <c r="DM31" s="621"/>
      <c r="DN31" s="621"/>
      <c r="DO31" s="621"/>
      <c r="DP31" s="621"/>
      <c r="DQ31" s="621"/>
      <c r="DR31" s="621"/>
      <c r="DS31" s="621"/>
      <c r="DT31" s="621"/>
      <c r="DU31" s="621"/>
      <c r="DV31" s="622"/>
      <c r="DW31" s="611">
        <v>0.7</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2875733</v>
      </c>
      <c r="S32" s="609"/>
      <c r="T32" s="609"/>
      <c r="U32" s="609"/>
      <c r="V32" s="609"/>
      <c r="W32" s="609"/>
      <c r="X32" s="609"/>
      <c r="Y32" s="610"/>
      <c r="Z32" s="646">
        <v>8.9</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302</v>
      </c>
      <c r="AX32" s="605" t="s">
        <v>303</v>
      </c>
      <c r="AY32" s="606"/>
      <c r="AZ32" s="606"/>
      <c r="BA32" s="606"/>
      <c r="BB32" s="606"/>
      <c r="BC32" s="606"/>
      <c r="BD32" s="606"/>
      <c r="BE32" s="606"/>
      <c r="BF32" s="607"/>
      <c r="BG32" s="674">
        <v>99.8</v>
      </c>
      <c r="BH32" s="621"/>
      <c r="BI32" s="621"/>
      <c r="BJ32" s="621"/>
      <c r="BK32" s="621"/>
      <c r="BL32" s="621"/>
      <c r="BM32" s="612">
        <v>96.9</v>
      </c>
      <c r="BN32" s="621"/>
      <c r="BO32" s="621"/>
      <c r="BP32" s="621"/>
      <c r="BQ32" s="644"/>
      <c r="BR32" s="674">
        <v>98.6</v>
      </c>
      <c r="BS32" s="621"/>
      <c r="BT32" s="621"/>
      <c r="BU32" s="621"/>
      <c r="BV32" s="621"/>
      <c r="BW32" s="621"/>
      <c r="BX32" s="612">
        <v>96.6</v>
      </c>
      <c r="BY32" s="621"/>
      <c r="BZ32" s="621"/>
      <c r="CA32" s="621"/>
      <c r="CB32" s="644"/>
      <c r="CD32" s="631"/>
      <c r="CE32" s="632"/>
      <c r="CF32" s="605" t="s">
        <v>304</v>
      </c>
      <c r="CG32" s="606"/>
      <c r="CH32" s="606"/>
      <c r="CI32" s="606"/>
      <c r="CJ32" s="606"/>
      <c r="CK32" s="606"/>
      <c r="CL32" s="606"/>
      <c r="CM32" s="606"/>
      <c r="CN32" s="606"/>
      <c r="CO32" s="606"/>
      <c r="CP32" s="606"/>
      <c r="CQ32" s="607"/>
      <c r="CR32" s="608">
        <v>352</v>
      </c>
      <c r="CS32" s="609"/>
      <c r="CT32" s="609"/>
      <c r="CU32" s="609"/>
      <c r="CV32" s="609"/>
      <c r="CW32" s="609"/>
      <c r="CX32" s="609"/>
      <c r="CY32" s="610"/>
      <c r="CZ32" s="611">
        <v>0</v>
      </c>
      <c r="DA32" s="623"/>
      <c r="DB32" s="623"/>
      <c r="DC32" s="624"/>
      <c r="DD32" s="614">
        <v>352</v>
      </c>
      <c r="DE32" s="609"/>
      <c r="DF32" s="609"/>
      <c r="DG32" s="609"/>
      <c r="DH32" s="609"/>
      <c r="DI32" s="609"/>
      <c r="DJ32" s="609"/>
      <c r="DK32" s="610"/>
      <c r="DL32" s="614">
        <v>352</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65937</v>
      </c>
      <c r="S33" s="609"/>
      <c r="T33" s="609"/>
      <c r="U33" s="609"/>
      <c r="V33" s="609"/>
      <c r="W33" s="609"/>
      <c r="X33" s="609"/>
      <c r="Y33" s="610"/>
      <c r="Z33" s="646">
        <v>0.2</v>
      </c>
      <c r="AA33" s="646"/>
      <c r="AB33" s="646"/>
      <c r="AC33" s="646"/>
      <c r="AD33" s="647">
        <v>16100</v>
      </c>
      <c r="AE33" s="647"/>
      <c r="AF33" s="647"/>
      <c r="AG33" s="647"/>
      <c r="AH33" s="647"/>
      <c r="AI33" s="647"/>
      <c r="AJ33" s="647"/>
      <c r="AK33" s="647"/>
      <c r="AL33" s="611">
        <v>0.1</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99.3</v>
      </c>
      <c r="BH33" s="593"/>
      <c r="BI33" s="593"/>
      <c r="BJ33" s="593"/>
      <c r="BK33" s="593"/>
      <c r="BL33" s="593"/>
      <c r="BM33" s="639">
        <v>96.6</v>
      </c>
      <c r="BN33" s="593"/>
      <c r="BO33" s="593"/>
      <c r="BP33" s="593"/>
      <c r="BQ33" s="656"/>
      <c r="BR33" s="669">
        <v>99.3</v>
      </c>
      <c r="BS33" s="593"/>
      <c r="BT33" s="593"/>
      <c r="BU33" s="593"/>
      <c r="BV33" s="593"/>
      <c r="BW33" s="593"/>
      <c r="BX33" s="639">
        <v>96.9</v>
      </c>
      <c r="BY33" s="593"/>
      <c r="BZ33" s="593"/>
      <c r="CA33" s="593"/>
      <c r="CB33" s="656"/>
      <c r="CD33" s="605" t="s">
        <v>307</v>
      </c>
      <c r="CE33" s="606"/>
      <c r="CF33" s="606"/>
      <c r="CG33" s="606"/>
      <c r="CH33" s="606"/>
      <c r="CI33" s="606"/>
      <c r="CJ33" s="606"/>
      <c r="CK33" s="606"/>
      <c r="CL33" s="606"/>
      <c r="CM33" s="606"/>
      <c r="CN33" s="606"/>
      <c r="CO33" s="606"/>
      <c r="CP33" s="606"/>
      <c r="CQ33" s="607"/>
      <c r="CR33" s="608">
        <v>16404249</v>
      </c>
      <c r="CS33" s="621"/>
      <c r="CT33" s="621"/>
      <c r="CU33" s="621"/>
      <c r="CV33" s="621"/>
      <c r="CW33" s="621"/>
      <c r="CX33" s="621"/>
      <c r="CY33" s="622"/>
      <c r="CZ33" s="611">
        <v>52.7</v>
      </c>
      <c r="DA33" s="623"/>
      <c r="DB33" s="623"/>
      <c r="DC33" s="624"/>
      <c r="DD33" s="614">
        <v>5643097</v>
      </c>
      <c r="DE33" s="621"/>
      <c r="DF33" s="621"/>
      <c r="DG33" s="621"/>
      <c r="DH33" s="621"/>
      <c r="DI33" s="621"/>
      <c r="DJ33" s="621"/>
      <c r="DK33" s="622"/>
      <c r="DL33" s="614">
        <v>3525377</v>
      </c>
      <c r="DM33" s="621"/>
      <c r="DN33" s="621"/>
      <c r="DO33" s="621"/>
      <c r="DP33" s="621"/>
      <c r="DQ33" s="621"/>
      <c r="DR33" s="621"/>
      <c r="DS33" s="621"/>
      <c r="DT33" s="621"/>
      <c r="DU33" s="621"/>
      <c r="DV33" s="622"/>
      <c r="DW33" s="611">
        <v>30.5</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5268938</v>
      </c>
      <c r="S34" s="609"/>
      <c r="T34" s="609"/>
      <c r="U34" s="609"/>
      <c r="V34" s="609"/>
      <c r="W34" s="609"/>
      <c r="X34" s="609"/>
      <c r="Y34" s="610"/>
      <c r="Z34" s="646">
        <v>16.399999999999999</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5602757</v>
      </c>
      <c r="CS34" s="609"/>
      <c r="CT34" s="609"/>
      <c r="CU34" s="609"/>
      <c r="CV34" s="609"/>
      <c r="CW34" s="609"/>
      <c r="CX34" s="609"/>
      <c r="CY34" s="610"/>
      <c r="CZ34" s="611">
        <v>18</v>
      </c>
      <c r="DA34" s="623"/>
      <c r="DB34" s="623"/>
      <c r="DC34" s="624"/>
      <c r="DD34" s="614">
        <v>1687601</v>
      </c>
      <c r="DE34" s="609"/>
      <c r="DF34" s="609"/>
      <c r="DG34" s="609"/>
      <c r="DH34" s="609"/>
      <c r="DI34" s="609"/>
      <c r="DJ34" s="609"/>
      <c r="DK34" s="610"/>
      <c r="DL34" s="614">
        <v>1224447</v>
      </c>
      <c r="DM34" s="609"/>
      <c r="DN34" s="609"/>
      <c r="DO34" s="609"/>
      <c r="DP34" s="609"/>
      <c r="DQ34" s="609"/>
      <c r="DR34" s="609"/>
      <c r="DS34" s="609"/>
      <c r="DT34" s="609"/>
      <c r="DU34" s="609"/>
      <c r="DV34" s="610"/>
      <c r="DW34" s="611">
        <v>10.6</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5181416</v>
      </c>
      <c r="S35" s="609"/>
      <c r="T35" s="609"/>
      <c r="U35" s="609"/>
      <c r="V35" s="609"/>
      <c r="W35" s="609"/>
      <c r="X35" s="609"/>
      <c r="Y35" s="610"/>
      <c r="Z35" s="646">
        <v>16.100000000000001</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62201</v>
      </c>
      <c r="CS35" s="621"/>
      <c r="CT35" s="621"/>
      <c r="CU35" s="621"/>
      <c r="CV35" s="621"/>
      <c r="CW35" s="621"/>
      <c r="CX35" s="621"/>
      <c r="CY35" s="622"/>
      <c r="CZ35" s="611">
        <v>0.2</v>
      </c>
      <c r="DA35" s="623"/>
      <c r="DB35" s="623"/>
      <c r="DC35" s="624"/>
      <c r="DD35" s="614">
        <v>49561</v>
      </c>
      <c r="DE35" s="621"/>
      <c r="DF35" s="621"/>
      <c r="DG35" s="621"/>
      <c r="DH35" s="621"/>
      <c r="DI35" s="621"/>
      <c r="DJ35" s="621"/>
      <c r="DK35" s="622"/>
      <c r="DL35" s="614">
        <v>32843</v>
      </c>
      <c r="DM35" s="621"/>
      <c r="DN35" s="621"/>
      <c r="DO35" s="621"/>
      <c r="DP35" s="621"/>
      <c r="DQ35" s="621"/>
      <c r="DR35" s="621"/>
      <c r="DS35" s="621"/>
      <c r="DT35" s="621"/>
      <c r="DU35" s="621"/>
      <c r="DV35" s="622"/>
      <c r="DW35" s="611">
        <v>0.3</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782032</v>
      </c>
      <c r="S36" s="609"/>
      <c r="T36" s="609"/>
      <c r="U36" s="609"/>
      <c r="V36" s="609"/>
      <c r="W36" s="609"/>
      <c r="X36" s="609"/>
      <c r="Y36" s="610"/>
      <c r="Z36" s="646">
        <v>2.4</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1880955</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91654</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2410568</v>
      </c>
      <c r="CS36" s="609"/>
      <c r="CT36" s="609"/>
      <c r="CU36" s="609"/>
      <c r="CV36" s="609"/>
      <c r="CW36" s="609"/>
      <c r="CX36" s="609"/>
      <c r="CY36" s="610"/>
      <c r="CZ36" s="611">
        <v>7.7</v>
      </c>
      <c r="DA36" s="623"/>
      <c r="DB36" s="623"/>
      <c r="DC36" s="624"/>
      <c r="DD36" s="614">
        <v>1364143</v>
      </c>
      <c r="DE36" s="609"/>
      <c r="DF36" s="609"/>
      <c r="DG36" s="609"/>
      <c r="DH36" s="609"/>
      <c r="DI36" s="609"/>
      <c r="DJ36" s="609"/>
      <c r="DK36" s="610"/>
      <c r="DL36" s="614">
        <v>1086001</v>
      </c>
      <c r="DM36" s="609"/>
      <c r="DN36" s="609"/>
      <c r="DO36" s="609"/>
      <c r="DP36" s="609"/>
      <c r="DQ36" s="609"/>
      <c r="DR36" s="609"/>
      <c r="DS36" s="609"/>
      <c r="DT36" s="609"/>
      <c r="DU36" s="609"/>
      <c r="DV36" s="610"/>
      <c r="DW36" s="611">
        <v>9.4</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292040</v>
      </c>
      <c r="S37" s="609"/>
      <c r="T37" s="609"/>
      <c r="U37" s="609"/>
      <c r="V37" s="609"/>
      <c r="W37" s="609"/>
      <c r="X37" s="609"/>
      <c r="Y37" s="610"/>
      <c r="Z37" s="646">
        <v>0.9</v>
      </c>
      <c r="AA37" s="646"/>
      <c r="AB37" s="646"/>
      <c r="AC37" s="646"/>
      <c r="AD37" s="647">
        <v>1701</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175000</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24999</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767140</v>
      </c>
      <c r="CS37" s="621"/>
      <c r="CT37" s="621"/>
      <c r="CU37" s="621"/>
      <c r="CV37" s="621"/>
      <c r="CW37" s="621"/>
      <c r="CX37" s="621"/>
      <c r="CY37" s="622"/>
      <c r="CZ37" s="611">
        <v>2.5</v>
      </c>
      <c r="DA37" s="623"/>
      <c r="DB37" s="623"/>
      <c r="DC37" s="624"/>
      <c r="DD37" s="614">
        <v>738095</v>
      </c>
      <c r="DE37" s="621"/>
      <c r="DF37" s="621"/>
      <c r="DG37" s="621"/>
      <c r="DH37" s="621"/>
      <c r="DI37" s="621"/>
      <c r="DJ37" s="621"/>
      <c r="DK37" s="622"/>
      <c r="DL37" s="614">
        <v>738095</v>
      </c>
      <c r="DM37" s="621"/>
      <c r="DN37" s="621"/>
      <c r="DO37" s="621"/>
      <c r="DP37" s="621"/>
      <c r="DQ37" s="621"/>
      <c r="DR37" s="621"/>
      <c r="DS37" s="621"/>
      <c r="DT37" s="621"/>
      <c r="DU37" s="621"/>
      <c r="DV37" s="622"/>
      <c r="DW37" s="611">
        <v>6.4</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1634037</v>
      </c>
      <c r="S38" s="609"/>
      <c r="T38" s="609"/>
      <c r="U38" s="609"/>
      <c r="V38" s="609"/>
      <c r="W38" s="609"/>
      <c r="X38" s="609"/>
      <c r="Y38" s="610"/>
      <c r="Z38" s="646">
        <v>5.0999999999999996</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40438</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4560</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1659331</v>
      </c>
      <c r="CS38" s="609"/>
      <c r="CT38" s="609"/>
      <c r="CU38" s="609"/>
      <c r="CV38" s="609"/>
      <c r="CW38" s="609"/>
      <c r="CX38" s="609"/>
      <c r="CY38" s="610"/>
      <c r="CZ38" s="611">
        <v>5.3</v>
      </c>
      <c r="DA38" s="623"/>
      <c r="DB38" s="623"/>
      <c r="DC38" s="624"/>
      <c r="DD38" s="614">
        <v>1268041</v>
      </c>
      <c r="DE38" s="609"/>
      <c r="DF38" s="609"/>
      <c r="DG38" s="609"/>
      <c r="DH38" s="609"/>
      <c r="DI38" s="609"/>
      <c r="DJ38" s="609"/>
      <c r="DK38" s="610"/>
      <c r="DL38" s="614">
        <v>1182086</v>
      </c>
      <c r="DM38" s="609"/>
      <c r="DN38" s="609"/>
      <c r="DO38" s="609"/>
      <c r="DP38" s="609"/>
      <c r="DQ38" s="609"/>
      <c r="DR38" s="609"/>
      <c r="DS38" s="609"/>
      <c r="DT38" s="609"/>
      <c r="DU38" s="609"/>
      <c r="DV38" s="610"/>
      <c r="DW38" s="611">
        <v>10.199999999999999</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37892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6957</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6593276</v>
      </c>
      <c r="CS39" s="621"/>
      <c r="CT39" s="621"/>
      <c r="CU39" s="621"/>
      <c r="CV39" s="621"/>
      <c r="CW39" s="621"/>
      <c r="CX39" s="621"/>
      <c r="CY39" s="622"/>
      <c r="CZ39" s="611">
        <v>21.2</v>
      </c>
      <c r="DA39" s="623"/>
      <c r="DB39" s="623"/>
      <c r="DC39" s="624"/>
      <c r="DD39" s="614">
        <v>1210481</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29837</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6186</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86</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76116</v>
      </c>
      <c r="CS40" s="609"/>
      <c r="CT40" s="609"/>
      <c r="CU40" s="609"/>
      <c r="CV40" s="609"/>
      <c r="CW40" s="609"/>
      <c r="CX40" s="609"/>
      <c r="CY40" s="610"/>
      <c r="CZ40" s="611">
        <v>0.2</v>
      </c>
      <c r="DA40" s="623"/>
      <c r="DB40" s="623"/>
      <c r="DC40" s="624"/>
      <c r="DD40" s="614">
        <v>63270</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32171025</v>
      </c>
      <c r="S41" s="633"/>
      <c r="T41" s="633"/>
      <c r="U41" s="633"/>
      <c r="V41" s="633"/>
      <c r="W41" s="633"/>
      <c r="X41" s="633"/>
      <c r="Y41" s="636"/>
      <c r="Z41" s="637">
        <v>100</v>
      </c>
      <c r="AA41" s="637"/>
      <c r="AB41" s="637"/>
      <c r="AC41" s="637"/>
      <c r="AD41" s="638">
        <v>11517702</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362562</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1258877</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431</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3939846</v>
      </c>
      <c r="CS42" s="621"/>
      <c r="CT42" s="621"/>
      <c r="CU42" s="621"/>
      <c r="CV42" s="621"/>
      <c r="CW42" s="621"/>
      <c r="CX42" s="621"/>
      <c r="CY42" s="622"/>
      <c r="CZ42" s="611">
        <v>12.6</v>
      </c>
      <c r="DA42" s="623"/>
      <c r="DB42" s="623"/>
      <c r="DC42" s="624"/>
      <c r="DD42" s="614">
        <v>608839</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192421</v>
      </c>
      <c r="CS43" s="621"/>
      <c r="CT43" s="621"/>
      <c r="CU43" s="621"/>
      <c r="CV43" s="621"/>
      <c r="CW43" s="621"/>
      <c r="CX43" s="621"/>
      <c r="CY43" s="622"/>
      <c r="CZ43" s="611">
        <v>0.6</v>
      </c>
      <c r="DA43" s="623"/>
      <c r="DB43" s="623"/>
      <c r="DC43" s="624"/>
      <c r="DD43" s="614">
        <v>192421</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3870791</v>
      </c>
      <c r="CS44" s="609"/>
      <c r="CT44" s="609"/>
      <c r="CU44" s="609"/>
      <c r="CV44" s="609"/>
      <c r="CW44" s="609"/>
      <c r="CX44" s="609"/>
      <c r="CY44" s="610"/>
      <c r="CZ44" s="611">
        <v>12.4</v>
      </c>
      <c r="DA44" s="612"/>
      <c r="DB44" s="612"/>
      <c r="DC44" s="613"/>
      <c r="DD44" s="614">
        <v>579980</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2342815</v>
      </c>
      <c r="CS45" s="621"/>
      <c r="CT45" s="621"/>
      <c r="CU45" s="621"/>
      <c r="CV45" s="621"/>
      <c r="CW45" s="621"/>
      <c r="CX45" s="621"/>
      <c r="CY45" s="622"/>
      <c r="CZ45" s="611">
        <v>7.5</v>
      </c>
      <c r="DA45" s="623"/>
      <c r="DB45" s="623"/>
      <c r="DC45" s="624"/>
      <c r="DD45" s="614">
        <v>81458</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1098747</v>
      </c>
      <c r="CS46" s="609"/>
      <c r="CT46" s="609"/>
      <c r="CU46" s="609"/>
      <c r="CV46" s="609"/>
      <c r="CW46" s="609"/>
      <c r="CX46" s="609"/>
      <c r="CY46" s="610"/>
      <c r="CZ46" s="611">
        <v>3.5</v>
      </c>
      <c r="DA46" s="612"/>
      <c r="DB46" s="612"/>
      <c r="DC46" s="613"/>
      <c r="DD46" s="614">
        <v>432610</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v>69055</v>
      </c>
      <c r="CS47" s="621"/>
      <c r="CT47" s="621"/>
      <c r="CU47" s="621"/>
      <c r="CV47" s="621"/>
      <c r="CW47" s="621"/>
      <c r="CX47" s="621"/>
      <c r="CY47" s="622"/>
      <c r="CZ47" s="611">
        <v>0.2</v>
      </c>
      <c r="DA47" s="623"/>
      <c r="DB47" s="623"/>
      <c r="DC47" s="624"/>
      <c r="DD47" s="614">
        <v>28859</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31149852</v>
      </c>
      <c r="CS49" s="593"/>
      <c r="CT49" s="593"/>
      <c r="CU49" s="593"/>
      <c r="CV49" s="593"/>
      <c r="CW49" s="593"/>
      <c r="CX49" s="593"/>
      <c r="CY49" s="594"/>
      <c r="CZ49" s="595">
        <v>100</v>
      </c>
      <c r="DA49" s="596"/>
      <c r="DB49" s="596"/>
      <c r="DC49" s="597"/>
      <c r="DD49" s="598">
        <v>12725817</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7TlKFaMylws45NEm8VHbJ6yaEhx9sz/RTvs3nTasYgk1y+3NRMWAOsTOJUpWqXhbKF5yBrV9ZHP93U6KvEyHvQ==" saltValue="UVdXv2RG4EzpwcFzdTc/u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x14ac:dyDescent="0.2"/>
  <cols>
    <col min="1" max="130" width="2.81640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374</v>
      </c>
      <c r="C7" s="1035"/>
      <c r="D7" s="1035"/>
      <c r="E7" s="1035"/>
      <c r="F7" s="1035"/>
      <c r="G7" s="1035"/>
      <c r="H7" s="1035"/>
      <c r="I7" s="1035"/>
      <c r="J7" s="1035"/>
      <c r="K7" s="1035"/>
      <c r="L7" s="1035"/>
      <c r="M7" s="1035"/>
      <c r="N7" s="1035"/>
      <c r="O7" s="1035"/>
      <c r="P7" s="1036"/>
      <c r="Q7" s="1089">
        <v>32175</v>
      </c>
      <c r="R7" s="1090"/>
      <c r="S7" s="1090"/>
      <c r="T7" s="1090"/>
      <c r="U7" s="1090"/>
      <c r="V7" s="1090">
        <v>31153</v>
      </c>
      <c r="W7" s="1090"/>
      <c r="X7" s="1090"/>
      <c r="Y7" s="1090"/>
      <c r="Z7" s="1090"/>
      <c r="AA7" s="1090">
        <v>1021</v>
      </c>
      <c r="AB7" s="1090"/>
      <c r="AC7" s="1090"/>
      <c r="AD7" s="1090"/>
      <c r="AE7" s="1091"/>
      <c r="AF7" s="1092">
        <v>1002</v>
      </c>
      <c r="AG7" s="1093"/>
      <c r="AH7" s="1093"/>
      <c r="AI7" s="1093"/>
      <c r="AJ7" s="1094"/>
      <c r="AK7" s="1095" t="s">
        <v>548</v>
      </c>
      <c r="AL7" s="1096"/>
      <c r="AM7" s="1096"/>
      <c r="AN7" s="1096"/>
      <c r="AO7" s="1096"/>
      <c r="AP7" s="1096">
        <v>19313</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549</v>
      </c>
      <c r="BT7" s="1087"/>
      <c r="BU7" s="1087"/>
      <c r="BV7" s="1087"/>
      <c r="BW7" s="1087"/>
      <c r="BX7" s="1087"/>
      <c r="BY7" s="1087"/>
      <c r="BZ7" s="1087"/>
      <c r="CA7" s="1087"/>
      <c r="CB7" s="1087"/>
      <c r="CC7" s="1087"/>
      <c r="CD7" s="1087"/>
      <c r="CE7" s="1087"/>
      <c r="CF7" s="1087"/>
      <c r="CG7" s="1099"/>
      <c r="CH7" s="1083">
        <v>11</v>
      </c>
      <c r="CI7" s="1084"/>
      <c r="CJ7" s="1084"/>
      <c r="CK7" s="1084"/>
      <c r="CL7" s="1085"/>
      <c r="CM7" s="1083">
        <v>501</v>
      </c>
      <c r="CN7" s="1084"/>
      <c r="CO7" s="1084"/>
      <c r="CP7" s="1084"/>
      <c r="CQ7" s="1085"/>
      <c r="CR7" s="1083">
        <v>5</v>
      </c>
      <c r="CS7" s="1084"/>
      <c r="CT7" s="1084"/>
      <c r="CU7" s="1084"/>
      <c r="CV7" s="1085"/>
      <c r="CW7" s="1083">
        <v>0</v>
      </c>
      <c r="CX7" s="1084"/>
      <c r="CY7" s="1084"/>
      <c r="CZ7" s="1084"/>
      <c r="DA7" s="1085"/>
      <c r="DB7" s="1083" t="s">
        <v>548</v>
      </c>
      <c r="DC7" s="1084"/>
      <c r="DD7" s="1084"/>
      <c r="DE7" s="1084"/>
      <c r="DF7" s="1085"/>
      <c r="DG7" s="1083" t="s">
        <v>548</v>
      </c>
      <c r="DH7" s="1084"/>
      <c r="DI7" s="1084"/>
      <c r="DJ7" s="1084"/>
      <c r="DK7" s="1085"/>
      <c r="DL7" s="1083" t="s">
        <v>548</v>
      </c>
      <c r="DM7" s="1084"/>
      <c r="DN7" s="1084"/>
      <c r="DO7" s="1084"/>
      <c r="DP7" s="1085"/>
      <c r="DQ7" s="1083" t="s">
        <v>548</v>
      </c>
      <c r="DR7" s="1084"/>
      <c r="DS7" s="1084"/>
      <c r="DT7" s="1084"/>
      <c r="DU7" s="1085"/>
      <c r="DV7" s="1086"/>
      <c r="DW7" s="1087"/>
      <c r="DX7" s="1087"/>
      <c r="DY7" s="1087"/>
      <c r="DZ7" s="1088"/>
      <c r="EA7" s="217"/>
    </row>
    <row r="8" spans="1:131" s="218" customFormat="1" ht="26.25" customHeight="1" x14ac:dyDescent="0.2">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550</v>
      </c>
      <c r="BT8" s="980"/>
      <c r="BU8" s="980"/>
      <c r="BV8" s="980"/>
      <c r="BW8" s="980"/>
      <c r="BX8" s="980"/>
      <c r="BY8" s="980"/>
      <c r="BZ8" s="980"/>
      <c r="CA8" s="980"/>
      <c r="CB8" s="980"/>
      <c r="CC8" s="980"/>
      <c r="CD8" s="980"/>
      <c r="CE8" s="980"/>
      <c r="CF8" s="980"/>
      <c r="CG8" s="1001"/>
      <c r="CH8" s="976">
        <v>0</v>
      </c>
      <c r="CI8" s="977"/>
      <c r="CJ8" s="977"/>
      <c r="CK8" s="977"/>
      <c r="CL8" s="978"/>
      <c r="CM8" s="976">
        <v>401</v>
      </c>
      <c r="CN8" s="977"/>
      <c r="CO8" s="977"/>
      <c r="CP8" s="977"/>
      <c r="CQ8" s="978"/>
      <c r="CR8" s="976">
        <v>21</v>
      </c>
      <c r="CS8" s="977"/>
      <c r="CT8" s="977"/>
      <c r="CU8" s="977"/>
      <c r="CV8" s="978"/>
      <c r="CW8" s="976">
        <v>39</v>
      </c>
      <c r="CX8" s="977"/>
      <c r="CY8" s="977"/>
      <c r="CZ8" s="977"/>
      <c r="DA8" s="978"/>
      <c r="DB8" s="976" t="s">
        <v>548</v>
      </c>
      <c r="DC8" s="977"/>
      <c r="DD8" s="977"/>
      <c r="DE8" s="977"/>
      <c r="DF8" s="978"/>
      <c r="DG8" s="976" t="s">
        <v>548</v>
      </c>
      <c r="DH8" s="977"/>
      <c r="DI8" s="977"/>
      <c r="DJ8" s="977"/>
      <c r="DK8" s="978"/>
      <c r="DL8" s="976" t="s">
        <v>548</v>
      </c>
      <c r="DM8" s="977"/>
      <c r="DN8" s="977"/>
      <c r="DO8" s="977"/>
      <c r="DP8" s="978"/>
      <c r="DQ8" s="976" t="s">
        <v>548</v>
      </c>
      <c r="DR8" s="977"/>
      <c r="DS8" s="977"/>
      <c r="DT8" s="977"/>
      <c r="DU8" s="978"/>
      <c r="DV8" s="979"/>
      <c r="DW8" s="980"/>
      <c r="DX8" s="980"/>
      <c r="DY8" s="980"/>
      <c r="DZ8" s="981"/>
      <c r="EA8" s="217"/>
    </row>
    <row r="9" spans="1:131" s="218" customFormat="1" ht="26.25" customHeight="1" x14ac:dyDescent="0.2">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t="s">
        <v>551</v>
      </c>
      <c r="BT9" s="980"/>
      <c r="BU9" s="980"/>
      <c r="BV9" s="980"/>
      <c r="BW9" s="980"/>
      <c r="BX9" s="980"/>
      <c r="BY9" s="980"/>
      <c r="BZ9" s="980"/>
      <c r="CA9" s="980"/>
      <c r="CB9" s="980"/>
      <c r="CC9" s="980"/>
      <c r="CD9" s="980"/>
      <c r="CE9" s="980"/>
      <c r="CF9" s="980"/>
      <c r="CG9" s="1001"/>
      <c r="CH9" s="976">
        <v>13</v>
      </c>
      <c r="CI9" s="977"/>
      <c r="CJ9" s="977"/>
      <c r="CK9" s="977"/>
      <c r="CL9" s="978"/>
      <c r="CM9" s="976">
        <v>443</v>
      </c>
      <c r="CN9" s="977"/>
      <c r="CO9" s="977"/>
      <c r="CP9" s="977"/>
      <c r="CQ9" s="978"/>
      <c r="CR9" s="976">
        <v>250</v>
      </c>
      <c r="CS9" s="977"/>
      <c r="CT9" s="977"/>
      <c r="CU9" s="977"/>
      <c r="CV9" s="978"/>
      <c r="CW9" s="976">
        <v>0</v>
      </c>
      <c r="CX9" s="977"/>
      <c r="CY9" s="977"/>
      <c r="CZ9" s="977"/>
      <c r="DA9" s="978"/>
      <c r="DB9" s="976" t="s">
        <v>548</v>
      </c>
      <c r="DC9" s="977"/>
      <c r="DD9" s="977"/>
      <c r="DE9" s="977"/>
      <c r="DF9" s="978"/>
      <c r="DG9" s="976" t="s">
        <v>548</v>
      </c>
      <c r="DH9" s="977"/>
      <c r="DI9" s="977"/>
      <c r="DJ9" s="977"/>
      <c r="DK9" s="978"/>
      <c r="DL9" s="976" t="s">
        <v>548</v>
      </c>
      <c r="DM9" s="977"/>
      <c r="DN9" s="977"/>
      <c r="DO9" s="977"/>
      <c r="DP9" s="978"/>
      <c r="DQ9" s="976" t="s">
        <v>548</v>
      </c>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376</v>
      </c>
      <c r="B23" s="924" t="s">
        <v>377</v>
      </c>
      <c r="C23" s="925"/>
      <c r="D23" s="925"/>
      <c r="E23" s="925"/>
      <c r="F23" s="925"/>
      <c r="G23" s="925"/>
      <c r="H23" s="925"/>
      <c r="I23" s="925"/>
      <c r="J23" s="925"/>
      <c r="K23" s="925"/>
      <c r="L23" s="925"/>
      <c r="M23" s="925"/>
      <c r="N23" s="925"/>
      <c r="O23" s="925"/>
      <c r="P23" s="935"/>
      <c r="Q23" s="1054">
        <v>32175</v>
      </c>
      <c r="R23" s="1048"/>
      <c r="S23" s="1048"/>
      <c r="T23" s="1048"/>
      <c r="U23" s="1048"/>
      <c r="V23" s="1048">
        <v>31153</v>
      </c>
      <c r="W23" s="1048"/>
      <c r="X23" s="1048"/>
      <c r="Y23" s="1048"/>
      <c r="Z23" s="1048"/>
      <c r="AA23" s="1048">
        <v>1021</v>
      </c>
      <c r="AB23" s="1048"/>
      <c r="AC23" s="1048"/>
      <c r="AD23" s="1048"/>
      <c r="AE23" s="1055"/>
      <c r="AF23" s="1056">
        <v>1002</v>
      </c>
      <c r="AG23" s="1048"/>
      <c r="AH23" s="1048"/>
      <c r="AI23" s="1048"/>
      <c r="AJ23" s="1057"/>
      <c r="AK23" s="1058"/>
      <c r="AL23" s="1059"/>
      <c r="AM23" s="1059"/>
      <c r="AN23" s="1059"/>
      <c r="AO23" s="1059"/>
      <c r="AP23" s="1048">
        <v>19313</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388</v>
      </c>
      <c r="C28" s="1035"/>
      <c r="D28" s="1035"/>
      <c r="E28" s="1035"/>
      <c r="F28" s="1035"/>
      <c r="G28" s="1035"/>
      <c r="H28" s="1035"/>
      <c r="I28" s="1035"/>
      <c r="J28" s="1035"/>
      <c r="K28" s="1035"/>
      <c r="L28" s="1035"/>
      <c r="M28" s="1035"/>
      <c r="N28" s="1035"/>
      <c r="O28" s="1035"/>
      <c r="P28" s="1036"/>
      <c r="Q28" s="1037">
        <v>4201</v>
      </c>
      <c r="R28" s="1038"/>
      <c r="S28" s="1038"/>
      <c r="T28" s="1038"/>
      <c r="U28" s="1038"/>
      <c r="V28" s="1038">
        <v>4110</v>
      </c>
      <c r="W28" s="1038"/>
      <c r="X28" s="1038"/>
      <c r="Y28" s="1038"/>
      <c r="Z28" s="1038"/>
      <c r="AA28" s="1038">
        <v>92</v>
      </c>
      <c r="AB28" s="1038"/>
      <c r="AC28" s="1038"/>
      <c r="AD28" s="1038"/>
      <c r="AE28" s="1039"/>
      <c r="AF28" s="1040">
        <v>92</v>
      </c>
      <c r="AG28" s="1038"/>
      <c r="AH28" s="1038"/>
      <c r="AI28" s="1038"/>
      <c r="AJ28" s="1041"/>
      <c r="AK28" s="1029">
        <v>363</v>
      </c>
      <c r="AL28" s="1030"/>
      <c r="AM28" s="1030"/>
      <c r="AN28" s="1030"/>
      <c r="AO28" s="1030"/>
      <c r="AP28" s="1030" t="s">
        <v>488</v>
      </c>
      <c r="AQ28" s="1030"/>
      <c r="AR28" s="1030"/>
      <c r="AS28" s="1030"/>
      <c r="AT28" s="1030"/>
      <c r="AU28" s="1030" t="s">
        <v>488</v>
      </c>
      <c r="AV28" s="1030"/>
      <c r="AW28" s="1030"/>
      <c r="AX28" s="1030"/>
      <c r="AY28" s="1030"/>
      <c r="AZ28" s="1031" t="s">
        <v>488</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389</v>
      </c>
      <c r="C29" s="1018"/>
      <c r="D29" s="1018"/>
      <c r="E29" s="1018"/>
      <c r="F29" s="1018"/>
      <c r="G29" s="1018"/>
      <c r="H29" s="1018"/>
      <c r="I29" s="1018"/>
      <c r="J29" s="1018"/>
      <c r="K29" s="1018"/>
      <c r="L29" s="1018"/>
      <c r="M29" s="1018"/>
      <c r="N29" s="1018"/>
      <c r="O29" s="1018"/>
      <c r="P29" s="1019"/>
      <c r="Q29" s="1025">
        <v>4390</v>
      </c>
      <c r="R29" s="1026"/>
      <c r="S29" s="1026"/>
      <c r="T29" s="1026"/>
      <c r="U29" s="1026"/>
      <c r="V29" s="1026">
        <v>3850</v>
      </c>
      <c r="W29" s="1026"/>
      <c r="X29" s="1026"/>
      <c r="Y29" s="1026"/>
      <c r="Z29" s="1026"/>
      <c r="AA29" s="1026">
        <v>539</v>
      </c>
      <c r="AB29" s="1026"/>
      <c r="AC29" s="1026"/>
      <c r="AD29" s="1026"/>
      <c r="AE29" s="1027"/>
      <c r="AF29" s="1022">
        <v>539</v>
      </c>
      <c r="AG29" s="1023"/>
      <c r="AH29" s="1023"/>
      <c r="AI29" s="1023"/>
      <c r="AJ29" s="1024"/>
      <c r="AK29" s="967">
        <v>591</v>
      </c>
      <c r="AL29" s="958"/>
      <c r="AM29" s="958"/>
      <c r="AN29" s="958"/>
      <c r="AO29" s="958"/>
      <c r="AP29" s="958" t="s">
        <v>488</v>
      </c>
      <c r="AQ29" s="958"/>
      <c r="AR29" s="958"/>
      <c r="AS29" s="958"/>
      <c r="AT29" s="958"/>
      <c r="AU29" s="958" t="s">
        <v>488</v>
      </c>
      <c r="AV29" s="958"/>
      <c r="AW29" s="958"/>
      <c r="AX29" s="958"/>
      <c r="AY29" s="958"/>
      <c r="AZ29" s="1028" t="s">
        <v>488</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390</v>
      </c>
      <c r="C30" s="1018"/>
      <c r="D30" s="1018"/>
      <c r="E30" s="1018"/>
      <c r="F30" s="1018"/>
      <c r="G30" s="1018"/>
      <c r="H30" s="1018"/>
      <c r="I30" s="1018"/>
      <c r="J30" s="1018"/>
      <c r="K30" s="1018"/>
      <c r="L30" s="1018"/>
      <c r="M30" s="1018"/>
      <c r="N30" s="1018"/>
      <c r="O30" s="1018"/>
      <c r="P30" s="1019"/>
      <c r="Q30" s="1025">
        <v>514</v>
      </c>
      <c r="R30" s="1026"/>
      <c r="S30" s="1026"/>
      <c r="T30" s="1026"/>
      <c r="U30" s="1026"/>
      <c r="V30" s="1026">
        <v>512</v>
      </c>
      <c r="W30" s="1026"/>
      <c r="X30" s="1026"/>
      <c r="Y30" s="1026"/>
      <c r="Z30" s="1026"/>
      <c r="AA30" s="1026">
        <v>2</v>
      </c>
      <c r="AB30" s="1026"/>
      <c r="AC30" s="1026"/>
      <c r="AD30" s="1026"/>
      <c r="AE30" s="1027"/>
      <c r="AF30" s="1022">
        <v>2</v>
      </c>
      <c r="AG30" s="1023"/>
      <c r="AH30" s="1023"/>
      <c r="AI30" s="1023"/>
      <c r="AJ30" s="1024"/>
      <c r="AK30" s="967">
        <v>202</v>
      </c>
      <c r="AL30" s="958"/>
      <c r="AM30" s="958"/>
      <c r="AN30" s="958"/>
      <c r="AO30" s="958"/>
      <c r="AP30" s="958" t="s">
        <v>488</v>
      </c>
      <c r="AQ30" s="958"/>
      <c r="AR30" s="958"/>
      <c r="AS30" s="958"/>
      <c r="AT30" s="958"/>
      <c r="AU30" s="958" t="s">
        <v>488</v>
      </c>
      <c r="AV30" s="958"/>
      <c r="AW30" s="958"/>
      <c r="AX30" s="958"/>
      <c r="AY30" s="958"/>
      <c r="AZ30" s="1028" t="s">
        <v>488</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391</v>
      </c>
      <c r="C31" s="1018"/>
      <c r="D31" s="1018"/>
      <c r="E31" s="1018"/>
      <c r="F31" s="1018"/>
      <c r="G31" s="1018"/>
      <c r="H31" s="1018"/>
      <c r="I31" s="1018"/>
      <c r="J31" s="1018"/>
      <c r="K31" s="1018"/>
      <c r="L31" s="1018"/>
      <c r="M31" s="1018"/>
      <c r="N31" s="1018"/>
      <c r="O31" s="1018"/>
      <c r="P31" s="1019"/>
      <c r="Q31" s="1025">
        <v>572</v>
      </c>
      <c r="R31" s="1026"/>
      <c r="S31" s="1026"/>
      <c r="T31" s="1026"/>
      <c r="U31" s="1026"/>
      <c r="V31" s="1026">
        <v>506</v>
      </c>
      <c r="W31" s="1026"/>
      <c r="X31" s="1026"/>
      <c r="Y31" s="1026"/>
      <c r="Z31" s="1026"/>
      <c r="AA31" s="1026">
        <v>66</v>
      </c>
      <c r="AB31" s="1026"/>
      <c r="AC31" s="1026"/>
      <c r="AD31" s="1026"/>
      <c r="AE31" s="1027"/>
      <c r="AF31" s="1022">
        <v>1107</v>
      </c>
      <c r="AG31" s="1023"/>
      <c r="AH31" s="1023"/>
      <c r="AI31" s="1023"/>
      <c r="AJ31" s="1024"/>
      <c r="AK31" s="967">
        <v>6</v>
      </c>
      <c r="AL31" s="958"/>
      <c r="AM31" s="958"/>
      <c r="AN31" s="958"/>
      <c r="AO31" s="958"/>
      <c r="AP31" s="958">
        <v>856</v>
      </c>
      <c r="AQ31" s="958"/>
      <c r="AR31" s="958"/>
      <c r="AS31" s="958"/>
      <c r="AT31" s="958"/>
      <c r="AU31" s="958">
        <v>273</v>
      </c>
      <c r="AV31" s="958"/>
      <c r="AW31" s="958"/>
      <c r="AX31" s="958"/>
      <c r="AY31" s="958"/>
      <c r="AZ31" s="1028" t="s">
        <v>488</v>
      </c>
      <c r="BA31" s="1028"/>
      <c r="BB31" s="1028"/>
      <c r="BC31" s="1028"/>
      <c r="BD31" s="1028"/>
      <c r="BE31" s="959" t="s">
        <v>392</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t="s">
        <v>393</v>
      </c>
      <c r="C32" s="1018"/>
      <c r="D32" s="1018"/>
      <c r="E32" s="1018"/>
      <c r="F32" s="1018"/>
      <c r="G32" s="1018"/>
      <c r="H32" s="1018"/>
      <c r="I32" s="1018"/>
      <c r="J32" s="1018"/>
      <c r="K32" s="1018"/>
      <c r="L32" s="1018"/>
      <c r="M32" s="1018"/>
      <c r="N32" s="1018"/>
      <c r="O32" s="1018"/>
      <c r="P32" s="1019"/>
      <c r="Q32" s="1025">
        <v>260</v>
      </c>
      <c r="R32" s="1026"/>
      <c r="S32" s="1026"/>
      <c r="T32" s="1026"/>
      <c r="U32" s="1026"/>
      <c r="V32" s="1026">
        <v>241</v>
      </c>
      <c r="W32" s="1026"/>
      <c r="X32" s="1026"/>
      <c r="Y32" s="1026"/>
      <c r="Z32" s="1026"/>
      <c r="AA32" s="1026">
        <v>19</v>
      </c>
      <c r="AB32" s="1026"/>
      <c r="AC32" s="1026"/>
      <c r="AD32" s="1026"/>
      <c r="AE32" s="1027"/>
      <c r="AF32" s="1022">
        <v>63</v>
      </c>
      <c r="AG32" s="1023"/>
      <c r="AH32" s="1023"/>
      <c r="AI32" s="1023"/>
      <c r="AJ32" s="1024"/>
      <c r="AK32" s="967">
        <v>110</v>
      </c>
      <c r="AL32" s="958"/>
      <c r="AM32" s="958"/>
      <c r="AN32" s="958"/>
      <c r="AO32" s="958"/>
      <c r="AP32" s="958">
        <v>763</v>
      </c>
      <c r="AQ32" s="958"/>
      <c r="AR32" s="958"/>
      <c r="AS32" s="958"/>
      <c r="AT32" s="958"/>
      <c r="AU32" s="958">
        <v>378</v>
      </c>
      <c r="AV32" s="958"/>
      <c r="AW32" s="958"/>
      <c r="AX32" s="958"/>
      <c r="AY32" s="958"/>
      <c r="AZ32" s="1028" t="s">
        <v>488</v>
      </c>
      <c r="BA32" s="1028"/>
      <c r="BB32" s="1028"/>
      <c r="BC32" s="1028"/>
      <c r="BD32" s="1028"/>
      <c r="BE32" s="959" t="s">
        <v>392</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t="s">
        <v>394</v>
      </c>
      <c r="C33" s="1018"/>
      <c r="D33" s="1018"/>
      <c r="E33" s="1018"/>
      <c r="F33" s="1018"/>
      <c r="G33" s="1018"/>
      <c r="H33" s="1018"/>
      <c r="I33" s="1018"/>
      <c r="J33" s="1018"/>
      <c r="K33" s="1018"/>
      <c r="L33" s="1018"/>
      <c r="M33" s="1018"/>
      <c r="N33" s="1018"/>
      <c r="O33" s="1018"/>
      <c r="P33" s="1019"/>
      <c r="Q33" s="1025">
        <v>38</v>
      </c>
      <c r="R33" s="1026"/>
      <c r="S33" s="1026"/>
      <c r="T33" s="1026"/>
      <c r="U33" s="1026"/>
      <c r="V33" s="1026">
        <v>38</v>
      </c>
      <c r="W33" s="1026"/>
      <c r="X33" s="1026"/>
      <c r="Y33" s="1026"/>
      <c r="Z33" s="1026"/>
      <c r="AA33" s="1026">
        <v>0</v>
      </c>
      <c r="AB33" s="1026"/>
      <c r="AC33" s="1026"/>
      <c r="AD33" s="1026"/>
      <c r="AE33" s="1027"/>
      <c r="AF33" s="1022">
        <v>0</v>
      </c>
      <c r="AG33" s="1023"/>
      <c r="AH33" s="1023"/>
      <c r="AI33" s="1023"/>
      <c r="AJ33" s="1024"/>
      <c r="AK33" s="967">
        <v>38</v>
      </c>
      <c r="AL33" s="958"/>
      <c r="AM33" s="958"/>
      <c r="AN33" s="958"/>
      <c r="AO33" s="958"/>
      <c r="AP33" s="958">
        <v>24</v>
      </c>
      <c r="AQ33" s="958"/>
      <c r="AR33" s="958"/>
      <c r="AS33" s="958"/>
      <c r="AT33" s="958"/>
      <c r="AU33" s="958">
        <v>24</v>
      </c>
      <c r="AV33" s="958"/>
      <c r="AW33" s="958"/>
      <c r="AX33" s="958"/>
      <c r="AY33" s="958"/>
      <c r="AZ33" s="1028" t="s">
        <v>488</v>
      </c>
      <c r="BA33" s="1028"/>
      <c r="BB33" s="1028"/>
      <c r="BC33" s="1028"/>
      <c r="BD33" s="1028"/>
      <c r="BE33" s="959" t="s">
        <v>395</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t="s">
        <v>396</v>
      </c>
      <c r="C34" s="1018"/>
      <c r="D34" s="1018"/>
      <c r="E34" s="1018"/>
      <c r="F34" s="1018"/>
      <c r="G34" s="1018"/>
      <c r="H34" s="1018"/>
      <c r="I34" s="1018"/>
      <c r="J34" s="1018"/>
      <c r="K34" s="1018"/>
      <c r="L34" s="1018"/>
      <c r="M34" s="1018"/>
      <c r="N34" s="1018"/>
      <c r="O34" s="1018"/>
      <c r="P34" s="1019"/>
      <c r="Q34" s="1025">
        <v>551</v>
      </c>
      <c r="R34" s="1026"/>
      <c r="S34" s="1026"/>
      <c r="T34" s="1026"/>
      <c r="U34" s="1026"/>
      <c r="V34" s="1026">
        <v>541</v>
      </c>
      <c r="W34" s="1026"/>
      <c r="X34" s="1026"/>
      <c r="Y34" s="1026"/>
      <c r="Z34" s="1026"/>
      <c r="AA34" s="1026">
        <v>10</v>
      </c>
      <c r="AB34" s="1026"/>
      <c r="AC34" s="1026"/>
      <c r="AD34" s="1026"/>
      <c r="AE34" s="1027"/>
      <c r="AF34" s="1022" t="s">
        <v>122</v>
      </c>
      <c r="AG34" s="1023"/>
      <c r="AH34" s="1023"/>
      <c r="AI34" s="1023"/>
      <c r="AJ34" s="1024"/>
      <c r="AK34" s="967">
        <v>3</v>
      </c>
      <c r="AL34" s="958"/>
      <c r="AM34" s="958"/>
      <c r="AN34" s="958"/>
      <c r="AO34" s="958"/>
      <c r="AP34" s="958">
        <v>711</v>
      </c>
      <c r="AQ34" s="958"/>
      <c r="AR34" s="958"/>
      <c r="AS34" s="958"/>
      <c r="AT34" s="958"/>
      <c r="AU34" s="958">
        <v>130</v>
      </c>
      <c r="AV34" s="958"/>
      <c r="AW34" s="958"/>
      <c r="AX34" s="958"/>
      <c r="AY34" s="958"/>
      <c r="AZ34" s="1028" t="s">
        <v>488</v>
      </c>
      <c r="BA34" s="1028"/>
      <c r="BB34" s="1028"/>
      <c r="BC34" s="1028"/>
      <c r="BD34" s="1028"/>
      <c r="BE34" s="959" t="s">
        <v>395</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397</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376</v>
      </c>
      <c r="B63" s="924" t="s">
        <v>398</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1803</v>
      </c>
      <c r="AG63" s="946"/>
      <c r="AH63" s="946"/>
      <c r="AI63" s="946"/>
      <c r="AJ63" s="1009"/>
      <c r="AK63" s="1010"/>
      <c r="AL63" s="950"/>
      <c r="AM63" s="950"/>
      <c r="AN63" s="950"/>
      <c r="AO63" s="950"/>
      <c r="AP63" s="946">
        <v>2354</v>
      </c>
      <c r="AQ63" s="946"/>
      <c r="AR63" s="946"/>
      <c r="AS63" s="946"/>
      <c r="AT63" s="946"/>
      <c r="AU63" s="946">
        <v>805</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400</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401</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552</v>
      </c>
      <c r="C68" s="973"/>
      <c r="D68" s="973"/>
      <c r="E68" s="973"/>
      <c r="F68" s="973"/>
      <c r="G68" s="973"/>
      <c r="H68" s="973"/>
      <c r="I68" s="973"/>
      <c r="J68" s="973"/>
      <c r="K68" s="973"/>
      <c r="L68" s="973"/>
      <c r="M68" s="973"/>
      <c r="N68" s="973"/>
      <c r="O68" s="973"/>
      <c r="P68" s="974"/>
      <c r="Q68" s="975">
        <v>10742</v>
      </c>
      <c r="R68" s="969"/>
      <c r="S68" s="969"/>
      <c r="T68" s="969"/>
      <c r="U68" s="969"/>
      <c r="V68" s="969">
        <v>10165</v>
      </c>
      <c r="W68" s="969"/>
      <c r="X68" s="969"/>
      <c r="Y68" s="969"/>
      <c r="Z68" s="969"/>
      <c r="AA68" s="969">
        <v>577</v>
      </c>
      <c r="AB68" s="969"/>
      <c r="AC68" s="969"/>
      <c r="AD68" s="969"/>
      <c r="AE68" s="969"/>
      <c r="AF68" s="969">
        <v>577</v>
      </c>
      <c r="AG68" s="969"/>
      <c r="AH68" s="969"/>
      <c r="AI68" s="969"/>
      <c r="AJ68" s="969"/>
      <c r="AK68" s="969">
        <v>565</v>
      </c>
      <c r="AL68" s="969"/>
      <c r="AM68" s="969"/>
      <c r="AN68" s="969"/>
      <c r="AO68" s="969"/>
      <c r="AP68" s="969" t="s">
        <v>548</v>
      </c>
      <c r="AQ68" s="969"/>
      <c r="AR68" s="969"/>
      <c r="AS68" s="969"/>
      <c r="AT68" s="969"/>
      <c r="AU68" s="969" t="s">
        <v>548</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553</v>
      </c>
      <c r="C69" s="962"/>
      <c r="D69" s="962"/>
      <c r="E69" s="962"/>
      <c r="F69" s="962"/>
      <c r="G69" s="962"/>
      <c r="H69" s="962"/>
      <c r="I69" s="962"/>
      <c r="J69" s="962"/>
      <c r="K69" s="962"/>
      <c r="L69" s="962"/>
      <c r="M69" s="962"/>
      <c r="N69" s="962"/>
      <c r="O69" s="962"/>
      <c r="P69" s="963"/>
      <c r="Q69" s="964">
        <v>165</v>
      </c>
      <c r="R69" s="958"/>
      <c r="S69" s="958"/>
      <c r="T69" s="958"/>
      <c r="U69" s="958"/>
      <c r="V69" s="958">
        <v>147</v>
      </c>
      <c r="W69" s="958"/>
      <c r="X69" s="958"/>
      <c r="Y69" s="958"/>
      <c r="Z69" s="958"/>
      <c r="AA69" s="958">
        <v>18</v>
      </c>
      <c r="AB69" s="958"/>
      <c r="AC69" s="958"/>
      <c r="AD69" s="958"/>
      <c r="AE69" s="958"/>
      <c r="AF69" s="958">
        <v>18</v>
      </c>
      <c r="AG69" s="958"/>
      <c r="AH69" s="958"/>
      <c r="AI69" s="958"/>
      <c r="AJ69" s="958"/>
      <c r="AK69" s="958">
        <v>20</v>
      </c>
      <c r="AL69" s="958"/>
      <c r="AM69" s="958"/>
      <c r="AN69" s="958"/>
      <c r="AO69" s="958"/>
      <c r="AP69" s="958" t="s">
        <v>548</v>
      </c>
      <c r="AQ69" s="958"/>
      <c r="AR69" s="958"/>
      <c r="AS69" s="958"/>
      <c r="AT69" s="958"/>
      <c r="AU69" s="958" t="s">
        <v>548</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554</v>
      </c>
      <c r="C70" s="962"/>
      <c r="D70" s="962"/>
      <c r="E70" s="962"/>
      <c r="F70" s="962"/>
      <c r="G70" s="962"/>
      <c r="H70" s="962"/>
      <c r="I70" s="962"/>
      <c r="J70" s="962"/>
      <c r="K70" s="962"/>
      <c r="L70" s="962"/>
      <c r="M70" s="962"/>
      <c r="N70" s="962"/>
      <c r="O70" s="962"/>
      <c r="P70" s="963"/>
      <c r="Q70" s="964">
        <v>1155</v>
      </c>
      <c r="R70" s="958"/>
      <c r="S70" s="958"/>
      <c r="T70" s="958"/>
      <c r="U70" s="958"/>
      <c r="V70" s="958">
        <v>1139</v>
      </c>
      <c r="W70" s="958"/>
      <c r="X70" s="958"/>
      <c r="Y70" s="958"/>
      <c r="Z70" s="958"/>
      <c r="AA70" s="958">
        <v>15</v>
      </c>
      <c r="AB70" s="958"/>
      <c r="AC70" s="958"/>
      <c r="AD70" s="958"/>
      <c r="AE70" s="958"/>
      <c r="AF70" s="958">
        <v>15</v>
      </c>
      <c r="AG70" s="958"/>
      <c r="AH70" s="958"/>
      <c r="AI70" s="958"/>
      <c r="AJ70" s="958"/>
      <c r="AK70" s="958">
        <v>3</v>
      </c>
      <c r="AL70" s="958"/>
      <c r="AM70" s="958"/>
      <c r="AN70" s="958"/>
      <c r="AO70" s="958"/>
      <c r="AP70" s="958">
        <v>187</v>
      </c>
      <c r="AQ70" s="958"/>
      <c r="AR70" s="958"/>
      <c r="AS70" s="958"/>
      <c r="AT70" s="958"/>
      <c r="AU70" s="958">
        <v>71</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555</v>
      </c>
      <c r="C71" s="962"/>
      <c r="D71" s="962"/>
      <c r="E71" s="962"/>
      <c r="F71" s="962"/>
      <c r="G71" s="962"/>
      <c r="H71" s="962"/>
      <c r="I71" s="962"/>
      <c r="J71" s="962"/>
      <c r="K71" s="962"/>
      <c r="L71" s="962"/>
      <c r="M71" s="962"/>
      <c r="N71" s="962"/>
      <c r="O71" s="962"/>
      <c r="P71" s="963"/>
      <c r="Q71" s="964">
        <v>462</v>
      </c>
      <c r="R71" s="958"/>
      <c r="S71" s="958"/>
      <c r="T71" s="958"/>
      <c r="U71" s="958"/>
      <c r="V71" s="958">
        <v>409</v>
      </c>
      <c r="W71" s="958"/>
      <c r="X71" s="958"/>
      <c r="Y71" s="958"/>
      <c r="Z71" s="958"/>
      <c r="AA71" s="958">
        <v>53</v>
      </c>
      <c r="AB71" s="958"/>
      <c r="AC71" s="958"/>
      <c r="AD71" s="958"/>
      <c r="AE71" s="958"/>
      <c r="AF71" s="958">
        <v>53</v>
      </c>
      <c r="AG71" s="958"/>
      <c r="AH71" s="958"/>
      <c r="AI71" s="958"/>
      <c r="AJ71" s="958"/>
      <c r="AK71" s="958">
        <v>50</v>
      </c>
      <c r="AL71" s="958"/>
      <c r="AM71" s="958"/>
      <c r="AN71" s="958"/>
      <c r="AO71" s="958"/>
      <c r="AP71" s="958" t="s">
        <v>548</v>
      </c>
      <c r="AQ71" s="958"/>
      <c r="AR71" s="958"/>
      <c r="AS71" s="958"/>
      <c r="AT71" s="958"/>
      <c r="AU71" s="958" t="s">
        <v>548</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t="s">
        <v>556</v>
      </c>
      <c r="C72" s="962"/>
      <c r="D72" s="962"/>
      <c r="E72" s="962"/>
      <c r="F72" s="962"/>
      <c r="G72" s="962"/>
      <c r="H72" s="962"/>
      <c r="I72" s="962"/>
      <c r="J72" s="962"/>
      <c r="K72" s="962"/>
      <c r="L72" s="962"/>
      <c r="M72" s="962"/>
      <c r="N72" s="962"/>
      <c r="O72" s="962"/>
      <c r="P72" s="963"/>
      <c r="Q72" s="964">
        <v>148</v>
      </c>
      <c r="R72" s="958"/>
      <c r="S72" s="958"/>
      <c r="T72" s="958"/>
      <c r="U72" s="958"/>
      <c r="V72" s="958">
        <v>143</v>
      </c>
      <c r="W72" s="958"/>
      <c r="X72" s="958"/>
      <c r="Y72" s="958"/>
      <c r="Z72" s="958"/>
      <c r="AA72" s="958">
        <v>4</v>
      </c>
      <c r="AB72" s="958"/>
      <c r="AC72" s="958"/>
      <c r="AD72" s="958"/>
      <c r="AE72" s="958"/>
      <c r="AF72" s="958">
        <v>4</v>
      </c>
      <c r="AG72" s="958"/>
      <c r="AH72" s="958"/>
      <c r="AI72" s="958"/>
      <c r="AJ72" s="958"/>
      <c r="AK72" s="958">
        <v>11</v>
      </c>
      <c r="AL72" s="958"/>
      <c r="AM72" s="958"/>
      <c r="AN72" s="958"/>
      <c r="AO72" s="958"/>
      <c r="AP72" s="958" t="s">
        <v>548</v>
      </c>
      <c r="AQ72" s="958"/>
      <c r="AR72" s="958"/>
      <c r="AS72" s="958"/>
      <c r="AT72" s="958"/>
      <c r="AU72" s="958" t="s">
        <v>548</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t="s">
        <v>557</v>
      </c>
      <c r="C73" s="962"/>
      <c r="D73" s="962"/>
      <c r="E73" s="962"/>
      <c r="F73" s="962"/>
      <c r="G73" s="962"/>
      <c r="H73" s="962"/>
      <c r="I73" s="962"/>
      <c r="J73" s="962"/>
      <c r="K73" s="962"/>
      <c r="L73" s="962"/>
      <c r="M73" s="962"/>
      <c r="N73" s="962"/>
      <c r="O73" s="962"/>
      <c r="P73" s="963"/>
      <c r="Q73" s="964">
        <v>100</v>
      </c>
      <c r="R73" s="958"/>
      <c r="S73" s="958"/>
      <c r="T73" s="958"/>
      <c r="U73" s="958"/>
      <c r="V73" s="958">
        <v>91</v>
      </c>
      <c r="W73" s="958"/>
      <c r="X73" s="958"/>
      <c r="Y73" s="958"/>
      <c r="Z73" s="958"/>
      <c r="AA73" s="958">
        <v>9</v>
      </c>
      <c r="AB73" s="958"/>
      <c r="AC73" s="958"/>
      <c r="AD73" s="958"/>
      <c r="AE73" s="958"/>
      <c r="AF73" s="958">
        <v>9</v>
      </c>
      <c r="AG73" s="958"/>
      <c r="AH73" s="958"/>
      <c r="AI73" s="958"/>
      <c r="AJ73" s="958"/>
      <c r="AK73" s="958">
        <v>17</v>
      </c>
      <c r="AL73" s="958"/>
      <c r="AM73" s="958"/>
      <c r="AN73" s="958"/>
      <c r="AO73" s="958"/>
      <c r="AP73" s="958" t="s">
        <v>548</v>
      </c>
      <c r="AQ73" s="958"/>
      <c r="AR73" s="958"/>
      <c r="AS73" s="958"/>
      <c r="AT73" s="958"/>
      <c r="AU73" s="958" t="s">
        <v>548</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t="s">
        <v>558</v>
      </c>
      <c r="C74" s="962"/>
      <c r="D74" s="962"/>
      <c r="E74" s="962"/>
      <c r="F74" s="962"/>
      <c r="G74" s="962"/>
      <c r="H74" s="962"/>
      <c r="I74" s="962"/>
      <c r="J74" s="962"/>
      <c r="K74" s="962"/>
      <c r="L74" s="962"/>
      <c r="M74" s="962"/>
      <c r="N74" s="962"/>
      <c r="O74" s="962"/>
      <c r="P74" s="963"/>
      <c r="Q74" s="964">
        <v>303344</v>
      </c>
      <c r="R74" s="958"/>
      <c r="S74" s="958"/>
      <c r="T74" s="958"/>
      <c r="U74" s="958"/>
      <c r="V74" s="958">
        <v>298534</v>
      </c>
      <c r="W74" s="958"/>
      <c r="X74" s="958"/>
      <c r="Y74" s="958"/>
      <c r="Z74" s="958"/>
      <c r="AA74" s="958">
        <v>4810</v>
      </c>
      <c r="AB74" s="958"/>
      <c r="AC74" s="958"/>
      <c r="AD74" s="958"/>
      <c r="AE74" s="958"/>
      <c r="AF74" s="958">
        <v>4810</v>
      </c>
      <c r="AG74" s="958"/>
      <c r="AH74" s="958"/>
      <c r="AI74" s="958"/>
      <c r="AJ74" s="958"/>
      <c r="AK74" s="958">
        <v>2401</v>
      </c>
      <c r="AL74" s="958"/>
      <c r="AM74" s="958"/>
      <c r="AN74" s="958"/>
      <c r="AO74" s="958"/>
      <c r="AP74" s="958" t="s">
        <v>548</v>
      </c>
      <c r="AQ74" s="958"/>
      <c r="AR74" s="958"/>
      <c r="AS74" s="958"/>
      <c r="AT74" s="958"/>
      <c r="AU74" s="958" t="s">
        <v>548</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t="s">
        <v>559</v>
      </c>
      <c r="C75" s="962"/>
      <c r="D75" s="962"/>
      <c r="E75" s="962"/>
      <c r="F75" s="962"/>
      <c r="G75" s="962"/>
      <c r="H75" s="962"/>
      <c r="I75" s="962"/>
      <c r="J75" s="962"/>
      <c r="K75" s="962"/>
      <c r="L75" s="962"/>
      <c r="M75" s="962"/>
      <c r="N75" s="962"/>
      <c r="O75" s="962"/>
      <c r="P75" s="963"/>
      <c r="Q75" s="965">
        <v>4</v>
      </c>
      <c r="R75" s="966"/>
      <c r="S75" s="966"/>
      <c r="T75" s="966"/>
      <c r="U75" s="967"/>
      <c r="V75" s="968">
        <v>3</v>
      </c>
      <c r="W75" s="966"/>
      <c r="X75" s="966"/>
      <c r="Y75" s="966"/>
      <c r="Z75" s="967"/>
      <c r="AA75" s="968" t="s">
        <v>548</v>
      </c>
      <c r="AB75" s="966"/>
      <c r="AC75" s="966"/>
      <c r="AD75" s="966"/>
      <c r="AE75" s="967"/>
      <c r="AF75" s="968" t="s">
        <v>548</v>
      </c>
      <c r="AG75" s="966"/>
      <c r="AH75" s="966"/>
      <c r="AI75" s="966"/>
      <c r="AJ75" s="967"/>
      <c r="AK75" s="968" t="s">
        <v>548</v>
      </c>
      <c r="AL75" s="966"/>
      <c r="AM75" s="966"/>
      <c r="AN75" s="966"/>
      <c r="AO75" s="967"/>
      <c r="AP75" s="968" t="s">
        <v>548</v>
      </c>
      <c r="AQ75" s="966"/>
      <c r="AR75" s="966"/>
      <c r="AS75" s="966"/>
      <c r="AT75" s="967"/>
      <c r="AU75" s="968" t="s">
        <v>548</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376</v>
      </c>
      <c r="B88" s="924" t="s">
        <v>402</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5486</v>
      </c>
      <c r="AG88" s="946"/>
      <c r="AH88" s="946"/>
      <c r="AI88" s="946"/>
      <c r="AJ88" s="946"/>
      <c r="AK88" s="950"/>
      <c r="AL88" s="950"/>
      <c r="AM88" s="950"/>
      <c r="AN88" s="950"/>
      <c r="AO88" s="950"/>
      <c r="AP88" s="946">
        <v>187</v>
      </c>
      <c r="AQ88" s="946"/>
      <c r="AR88" s="946"/>
      <c r="AS88" s="946"/>
      <c r="AT88" s="946"/>
      <c r="AU88" s="946">
        <v>71</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924" t="s">
        <v>403</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276</v>
      </c>
      <c r="CS102" s="940"/>
      <c r="CT102" s="940"/>
      <c r="CU102" s="940"/>
      <c r="CV102" s="941"/>
      <c r="CW102" s="939">
        <v>39</v>
      </c>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404</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405</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408</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409</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410</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411</v>
      </c>
      <c r="AB109" s="883"/>
      <c r="AC109" s="883"/>
      <c r="AD109" s="883"/>
      <c r="AE109" s="884"/>
      <c r="AF109" s="885" t="s">
        <v>412</v>
      </c>
      <c r="AG109" s="883"/>
      <c r="AH109" s="883"/>
      <c r="AI109" s="883"/>
      <c r="AJ109" s="884"/>
      <c r="AK109" s="885" t="s">
        <v>294</v>
      </c>
      <c r="AL109" s="883"/>
      <c r="AM109" s="883"/>
      <c r="AN109" s="883"/>
      <c r="AO109" s="884"/>
      <c r="AP109" s="885" t="s">
        <v>413</v>
      </c>
      <c r="AQ109" s="883"/>
      <c r="AR109" s="883"/>
      <c r="AS109" s="883"/>
      <c r="AT109" s="916"/>
      <c r="AU109" s="882" t="s">
        <v>410</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411</v>
      </c>
      <c r="BR109" s="883"/>
      <c r="BS109" s="883"/>
      <c r="BT109" s="883"/>
      <c r="BU109" s="884"/>
      <c r="BV109" s="885" t="s">
        <v>412</v>
      </c>
      <c r="BW109" s="883"/>
      <c r="BX109" s="883"/>
      <c r="BY109" s="883"/>
      <c r="BZ109" s="884"/>
      <c r="CA109" s="885" t="s">
        <v>294</v>
      </c>
      <c r="CB109" s="883"/>
      <c r="CC109" s="883"/>
      <c r="CD109" s="883"/>
      <c r="CE109" s="884"/>
      <c r="CF109" s="923" t="s">
        <v>413</v>
      </c>
      <c r="CG109" s="923"/>
      <c r="CH109" s="923"/>
      <c r="CI109" s="923"/>
      <c r="CJ109" s="923"/>
      <c r="CK109" s="885" t="s">
        <v>414</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411</v>
      </c>
      <c r="DH109" s="883"/>
      <c r="DI109" s="883"/>
      <c r="DJ109" s="883"/>
      <c r="DK109" s="884"/>
      <c r="DL109" s="885" t="s">
        <v>412</v>
      </c>
      <c r="DM109" s="883"/>
      <c r="DN109" s="883"/>
      <c r="DO109" s="883"/>
      <c r="DP109" s="884"/>
      <c r="DQ109" s="885" t="s">
        <v>294</v>
      </c>
      <c r="DR109" s="883"/>
      <c r="DS109" s="883"/>
      <c r="DT109" s="883"/>
      <c r="DU109" s="884"/>
      <c r="DV109" s="885" t="s">
        <v>413</v>
      </c>
      <c r="DW109" s="883"/>
      <c r="DX109" s="883"/>
      <c r="DY109" s="883"/>
      <c r="DZ109" s="916"/>
    </row>
    <row r="110" spans="1:131" s="212" customFormat="1" ht="26.25" customHeight="1" x14ac:dyDescent="0.2">
      <c r="A110" s="794" t="s">
        <v>415</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2682362</v>
      </c>
      <c r="AB110" s="876"/>
      <c r="AC110" s="876"/>
      <c r="AD110" s="876"/>
      <c r="AE110" s="877"/>
      <c r="AF110" s="878">
        <v>2670648</v>
      </c>
      <c r="AG110" s="876"/>
      <c r="AH110" s="876"/>
      <c r="AI110" s="876"/>
      <c r="AJ110" s="877"/>
      <c r="AK110" s="878">
        <v>2436826</v>
      </c>
      <c r="AL110" s="876"/>
      <c r="AM110" s="876"/>
      <c r="AN110" s="876"/>
      <c r="AO110" s="877"/>
      <c r="AP110" s="879">
        <v>25.4</v>
      </c>
      <c r="AQ110" s="880"/>
      <c r="AR110" s="880"/>
      <c r="AS110" s="880"/>
      <c r="AT110" s="881"/>
      <c r="AU110" s="917" t="s">
        <v>69</v>
      </c>
      <c r="AV110" s="918"/>
      <c r="AW110" s="918"/>
      <c r="AX110" s="918"/>
      <c r="AY110" s="918"/>
      <c r="AZ110" s="847" t="s">
        <v>416</v>
      </c>
      <c r="BA110" s="795"/>
      <c r="BB110" s="795"/>
      <c r="BC110" s="795"/>
      <c r="BD110" s="795"/>
      <c r="BE110" s="795"/>
      <c r="BF110" s="795"/>
      <c r="BG110" s="795"/>
      <c r="BH110" s="795"/>
      <c r="BI110" s="795"/>
      <c r="BJ110" s="795"/>
      <c r="BK110" s="795"/>
      <c r="BL110" s="795"/>
      <c r="BM110" s="795"/>
      <c r="BN110" s="795"/>
      <c r="BO110" s="795"/>
      <c r="BP110" s="796"/>
      <c r="BQ110" s="848">
        <v>20773378</v>
      </c>
      <c r="BR110" s="829"/>
      <c r="BS110" s="829"/>
      <c r="BT110" s="829"/>
      <c r="BU110" s="829"/>
      <c r="BV110" s="829">
        <v>20034494</v>
      </c>
      <c r="BW110" s="829"/>
      <c r="BX110" s="829"/>
      <c r="BY110" s="829"/>
      <c r="BZ110" s="829"/>
      <c r="CA110" s="829">
        <v>19312506</v>
      </c>
      <c r="CB110" s="829"/>
      <c r="CC110" s="829"/>
      <c r="CD110" s="829"/>
      <c r="CE110" s="829"/>
      <c r="CF110" s="853">
        <v>201.3</v>
      </c>
      <c r="CG110" s="854"/>
      <c r="CH110" s="854"/>
      <c r="CI110" s="854"/>
      <c r="CJ110" s="854"/>
      <c r="CK110" s="913" t="s">
        <v>417</v>
      </c>
      <c r="CL110" s="806"/>
      <c r="CM110" s="847" t="s">
        <v>418</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419</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420</v>
      </c>
      <c r="BA111" s="739"/>
      <c r="BB111" s="739"/>
      <c r="BC111" s="739"/>
      <c r="BD111" s="739"/>
      <c r="BE111" s="739"/>
      <c r="BF111" s="739"/>
      <c r="BG111" s="739"/>
      <c r="BH111" s="739"/>
      <c r="BI111" s="739"/>
      <c r="BJ111" s="739"/>
      <c r="BK111" s="739"/>
      <c r="BL111" s="739"/>
      <c r="BM111" s="739"/>
      <c r="BN111" s="739"/>
      <c r="BO111" s="739"/>
      <c r="BP111" s="740"/>
      <c r="BQ111" s="803">
        <v>3053</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421</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422</v>
      </c>
      <c r="B112" s="900"/>
      <c r="C112" s="739" t="s">
        <v>423</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424</v>
      </c>
      <c r="BA112" s="739"/>
      <c r="BB112" s="739"/>
      <c r="BC112" s="739"/>
      <c r="BD112" s="739"/>
      <c r="BE112" s="739"/>
      <c r="BF112" s="739"/>
      <c r="BG112" s="739"/>
      <c r="BH112" s="739"/>
      <c r="BI112" s="739"/>
      <c r="BJ112" s="739"/>
      <c r="BK112" s="739"/>
      <c r="BL112" s="739"/>
      <c r="BM112" s="739"/>
      <c r="BN112" s="739"/>
      <c r="BO112" s="739"/>
      <c r="BP112" s="740"/>
      <c r="BQ112" s="803">
        <v>1358911</v>
      </c>
      <c r="BR112" s="804"/>
      <c r="BS112" s="804"/>
      <c r="BT112" s="804"/>
      <c r="BU112" s="804"/>
      <c r="BV112" s="804">
        <v>873358</v>
      </c>
      <c r="BW112" s="804"/>
      <c r="BX112" s="804"/>
      <c r="BY112" s="804"/>
      <c r="BZ112" s="804"/>
      <c r="CA112" s="804">
        <v>805607</v>
      </c>
      <c r="CB112" s="804"/>
      <c r="CC112" s="804"/>
      <c r="CD112" s="804"/>
      <c r="CE112" s="804"/>
      <c r="CF112" s="862">
        <v>8.4</v>
      </c>
      <c r="CG112" s="863"/>
      <c r="CH112" s="863"/>
      <c r="CI112" s="863"/>
      <c r="CJ112" s="863"/>
      <c r="CK112" s="914"/>
      <c r="CL112" s="808"/>
      <c r="CM112" s="802" t="s">
        <v>425</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426</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196413</v>
      </c>
      <c r="AB113" s="906"/>
      <c r="AC113" s="906"/>
      <c r="AD113" s="906"/>
      <c r="AE113" s="907"/>
      <c r="AF113" s="908">
        <v>146071</v>
      </c>
      <c r="AG113" s="906"/>
      <c r="AH113" s="906"/>
      <c r="AI113" s="906"/>
      <c r="AJ113" s="907"/>
      <c r="AK113" s="908">
        <v>138229</v>
      </c>
      <c r="AL113" s="906"/>
      <c r="AM113" s="906"/>
      <c r="AN113" s="906"/>
      <c r="AO113" s="907"/>
      <c r="AP113" s="909">
        <v>1.4</v>
      </c>
      <c r="AQ113" s="910"/>
      <c r="AR113" s="910"/>
      <c r="AS113" s="910"/>
      <c r="AT113" s="911"/>
      <c r="AU113" s="919"/>
      <c r="AV113" s="920"/>
      <c r="AW113" s="920"/>
      <c r="AX113" s="920"/>
      <c r="AY113" s="920"/>
      <c r="AZ113" s="802" t="s">
        <v>427</v>
      </c>
      <c r="BA113" s="739"/>
      <c r="BB113" s="739"/>
      <c r="BC113" s="739"/>
      <c r="BD113" s="739"/>
      <c r="BE113" s="739"/>
      <c r="BF113" s="739"/>
      <c r="BG113" s="739"/>
      <c r="BH113" s="739"/>
      <c r="BI113" s="739"/>
      <c r="BJ113" s="739"/>
      <c r="BK113" s="739"/>
      <c r="BL113" s="739"/>
      <c r="BM113" s="739"/>
      <c r="BN113" s="739"/>
      <c r="BO113" s="739"/>
      <c r="BP113" s="740"/>
      <c r="BQ113" s="803">
        <v>84807</v>
      </c>
      <c r="BR113" s="804"/>
      <c r="BS113" s="804"/>
      <c r="BT113" s="804"/>
      <c r="BU113" s="804"/>
      <c r="BV113" s="804">
        <v>80412</v>
      </c>
      <c r="BW113" s="804"/>
      <c r="BX113" s="804"/>
      <c r="BY113" s="804"/>
      <c r="BZ113" s="804"/>
      <c r="CA113" s="804">
        <v>70913</v>
      </c>
      <c r="CB113" s="804"/>
      <c r="CC113" s="804"/>
      <c r="CD113" s="804"/>
      <c r="CE113" s="804"/>
      <c r="CF113" s="862">
        <v>0.7</v>
      </c>
      <c r="CG113" s="863"/>
      <c r="CH113" s="863"/>
      <c r="CI113" s="863"/>
      <c r="CJ113" s="863"/>
      <c r="CK113" s="914"/>
      <c r="CL113" s="808"/>
      <c r="CM113" s="802" t="s">
        <v>428</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429</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v>23059</v>
      </c>
      <c r="AG114" s="767"/>
      <c r="AH114" s="767"/>
      <c r="AI114" s="767"/>
      <c r="AJ114" s="768"/>
      <c r="AK114" s="769">
        <v>12536</v>
      </c>
      <c r="AL114" s="767"/>
      <c r="AM114" s="767"/>
      <c r="AN114" s="767"/>
      <c r="AO114" s="768"/>
      <c r="AP114" s="811">
        <v>0.1</v>
      </c>
      <c r="AQ114" s="812"/>
      <c r="AR114" s="812"/>
      <c r="AS114" s="812"/>
      <c r="AT114" s="813"/>
      <c r="AU114" s="919"/>
      <c r="AV114" s="920"/>
      <c r="AW114" s="920"/>
      <c r="AX114" s="920"/>
      <c r="AY114" s="920"/>
      <c r="AZ114" s="802" t="s">
        <v>430</v>
      </c>
      <c r="BA114" s="739"/>
      <c r="BB114" s="739"/>
      <c r="BC114" s="739"/>
      <c r="BD114" s="739"/>
      <c r="BE114" s="739"/>
      <c r="BF114" s="739"/>
      <c r="BG114" s="739"/>
      <c r="BH114" s="739"/>
      <c r="BI114" s="739"/>
      <c r="BJ114" s="739"/>
      <c r="BK114" s="739"/>
      <c r="BL114" s="739"/>
      <c r="BM114" s="739"/>
      <c r="BN114" s="739"/>
      <c r="BO114" s="739"/>
      <c r="BP114" s="740"/>
      <c r="BQ114" s="803">
        <v>2040210</v>
      </c>
      <c r="BR114" s="804"/>
      <c r="BS114" s="804"/>
      <c r="BT114" s="804"/>
      <c r="BU114" s="804"/>
      <c r="BV114" s="804">
        <v>2133502</v>
      </c>
      <c r="BW114" s="804"/>
      <c r="BX114" s="804"/>
      <c r="BY114" s="804"/>
      <c r="BZ114" s="804"/>
      <c r="CA114" s="804">
        <v>2249642</v>
      </c>
      <c r="CB114" s="804"/>
      <c r="CC114" s="804"/>
      <c r="CD114" s="804"/>
      <c r="CE114" s="804"/>
      <c r="CF114" s="862">
        <v>23.4</v>
      </c>
      <c r="CG114" s="863"/>
      <c r="CH114" s="863"/>
      <c r="CI114" s="863"/>
      <c r="CJ114" s="863"/>
      <c r="CK114" s="914"/>
      <c r="CL114" s="808"/>
      <c r="CM114" s="802" t="s">
        <v>431</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432</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117762</v>
      </c>
      <c r="AB115" s="906"/>
      <c r="AC115" s="906"/>
      <c r="AD115" s="906"/>
      <c r="AE115" s="907"/>
      <c r="AF115" s="908">
        <v>173473</v>
      </c>
      <c r="AG115" s="906"/>
      <c r="AH115" s="906"/>
      <c r="AI115" s="906"/>
      <c r="AJ115" s="907"/>
      <c r="AK115" s="908">
        <v>137622</v>
      </c>
      <c r="AL115" s="906"/>
      <c r="AM115" s="906"/>
      <c r="AN115" s="906"/>
      <c r="AO115" s="907"/>
      <c r="AP115" s="909">
        <v>1.4</v>
      </c>
      <c r="AQ115" s="910"/>
      <c r="AR115" s="910"/>
      <c r="AS115" s="910"/>
      <c r="AT115" s="911"/>
      <c r="AU115" s="919"/>
      <c r="AV115" s="920"/>
      <c r="AW115" s="920"/>
      <c r="AX115" s="920"/>
      <c r="AY115" s="920"/>
      <c r="AZ115" s="802" t="s">
        <v>433</v>
      </c>
      <c r="BA115" s="739"/>
      <c r="BB115" s="739"/>
      <c r="BC115" s="739"/>
      <c r="BD115" s="739"/>
      <c r="BE115" s="739"/>
      <c r="BF115" s="739"/>
      <c r="BG115" s="739"/>
      <c r="BH115" s="739"/>
      <c r="BI115" s="739"/>
      <c r="BJ115" s="739"/>
      <c r="BK115" s="739"/>
      <c r="BL115" s="739"/>
      <c r="BM115" s="739"/>
      <c r="BN115" s="739"/>
      <c r="BO115" s="739"/>
      <c r="BP115" s="740"/>
      <c r="BQ115" s="803">
        <v>302177</v>
      </c>
      <c r="BR115" s="804"/>
      <c r="BS115" s="804"/>
      <c r="BT115" s="804"/>
      <c r="BU115" s="804"/>
      <c r="BV115" s="804">
        <v>240283</v>
      </c>
      <c r="BW115" s="804"/>
      <c r="BX115" s="804"/>
      <c r="BY115" s="804"/>
      <c r="BZ115" s="804"/>
      <c r="CA115" s="804">
        <v>201614</v>
      </c>
      <c r="CB115" s="804"/>
      <c r="CC115" s="804"/>
      <c r="CD115" s="804"/>
      <c r="CE115" s="804"/>
      <c r="CF115" s="862">
        <v>2.1</v>
      </c>
      <c r="CG115" s="863"/>
      <c r="CH115" s="863"/>
      <c r="CI115" s="863"/>
      <c r="CJ115" s="863"/>
      <c r="CK115" s="914"/>
      <c r="CL115" s="808"/>
      <c r="CM115" s="802" t="s">
        <v>434</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435</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52</v>
      </c>
      <c r="AB116" s="767"/>
      <c r="AC116" s="767"/>
      <c r="AD116" s="767"/>
      <c r="AE116" s="768"/>
      <c r="AF116" s="769">
        <v>65</v>
      </c>
      <c r="AG116" s="767"/>
      <c r="AH116" s="767"/>
      <c r="AI116" s="767"/>
      <c r="AJ116" s="768"/>
      <c r="AK116" s="769">
        <v>352</v>
      </c>
      <c r="AL116" s="767"/>
      <c r="AM116" s="767"/>
      <c r="AN116" s="767"/>
      <c r="AO116" s="768"/>
      <c r="AP116" s="811">
        <v>0</v>
      </c>
      <c r="AQ116" s="812"/>
      <c r="AR116" s="812"/>
      <c r="AS116" s="812"/>
      <c r="AT116" s="813"/>
      <c r="AU116" s="919"/>
      <c r="AV116" s="920"/>
      <c r="AW116" s="920"/>
      <c r="AX116" s="920"/>
      <c r="AY116" s="920"/>
      <c r="AZ116" s="896" t="s">
        <v>436</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437</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438</v>
      </c>
      <c r="Z117" s="884"/>
      <c r="AA117" s="889">
        <v>2996589</v>
      </c>
      <c r="AB117" s="890"/>
      <c r="AC117" s="890"/>
      <c r="AD117" s="890"/>
      <c r="AE117" s="891"/>
      <c r="AF117" s="892">
        <v>3013316</v>
      </c>
      <c r="AG117" s="890"/>
      <c r="AH117" s="890"/>
      <c r="AI117" s="890"/>
      <c r="AJ117" s="891"/>
      <c r="AK117" s="892">
        <v>2725565</v>
      </c>
      <c r="AL117" s="890"/>
      <c r="AM117" s="890"/>
      <c r="AN117" s="890"/>
      <c r="AO117" s="891"/>
      <c r="AP117" s="893"/>
      <c r="AQ117" s="894"/>
      <c r="AR117" s="894"/>
      <c r="AS117" s="894"/>
      <c r="AT117" s="895"/>
      <c r="AU117" s="919"/>
      <c r="AV117" s="920"/>
      <c r="AW117" s="920"/>
      <c r="AX117" s="920"/>
      <c r="AY117" s="920"/>
      <c r="AZ117" s="850" t="s">
        <v>439</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440</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414</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411</v>
      </c>
      <c r="AB118" s="883"/>
      <c r="AC118" s="883"/>
      <c r="AD118" s="883"/>
      <c r="AE118" s="884"/>
      <c r="AF118" s="885" t="s">
        <v>412</v>
      </c>
      <c r="AG118" s="883"/>
      <c r="AH118" s="883"/>
      <c r="AI118" s="883"/>
      <c r="AJ118" s="884"/>
      <c r="AK118" s="885" t="s">
        <v>294</v>
      </c>
      <c r="AL118" s="883"/>
      <c r="AM118" s="883"/>
      <c r="AN118" s="883"/>
      <c r="AO118" s="884"/>
      <c r="AP118" s="886" t="s">
        <v>413</v>
      </c>
      <c r="AQ118" s="887"/>
      <c r="AR118" s="887"/>
      <c r="AS118" s="887"/>
      <c r="AT118" s="888"/>
      <c r="AU118" s="919"/>
      <c r="AV118" s="920"/>
      <c r="AW118" s="920"/>
      <c r="AX118" s="920"/>
      <c r="AY118" s="920"/>
      <c r="AZ118" s="825" t="s">
        <v>441</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442</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417</v>
      </c>
      <c r="B119" s="806"/>
      <c r="C119" s="847" t="s">
        <v>418</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443</v>
      </c>
      <c r="BP119" s="865"/>
      <c r="BQ119" s="866">
        <v>24562536</v>
      </c>
      <c r="BR119" s="832"/>
      <c r="BS119" s="832"/>
      <c r="BT119" s="832"/>
      <c r="BU119" s="832"/>
      <c r="BV119" s="832">
        <v>23362049</v>
      </c>
      <c r="BW119" s="832"/>
      <c r="BX119" s="832"/>
      <c r="BY119" s="832"/>
      <c r="BZ119" s="832"/>
      <c r="CA119" s="832">
        <v>22640282</v>
      </c>
      <c r="CB119" s="832"/>
      <c r="CC119" s="832"/>
      <c r="CD119" s="832"/>
      <c r="CE119" s="832"/>
      <c r="CF119" s="735"/>
      <c r="CG119" s="736"/>
      <c r="CH119" s="736"/>
      <c r="CI119" s="736"/>
      <c r="CJ119" s="821"/>
      <c r="CK119" s="915"/>
      <c r="CL119" s="810"/>
      <c r="CM119" s="825" t="s">
        <v>444</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3053</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421</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445</v>
      </c>
      <c r="AV120" s="868"/>
      <c r="AW120" s="868"/>
      <c r="AX120" s="868"/>
      <c r="AY120" s="869"/>
      <c r="AZ120" s="847" t="s">
        <v>446</v>
      </c>
      <c r="BA120" s="795"/>
      <c r="BB120" s="795"/>
      <c r="BC120" s="795"/>
      <c r="BD120" s="795"/>
      <c r="BE120" s="795"/>
      <c r="BF120" s="795"/>
      <c r="BG120" s="795"/>
      <c r="BH120" s="795"/>
      <c r="BI120" s="795"/>
      <c r="BJ120" s="795"/>
      <c r="BK120" s="795"/>
      <c r="BL120" s="795"/>
      <c r="BM120" s="795"/>
      <c r="BN120" s="795"/>
      <c r="BO120" s="795"/>
      <c r="BP120" s="796"/>
      <c r="BQ120" s="848">
        <v>12192087</v>
      </c>
      <c r="BR120" s="829"/>
      <c r="BS120" s="829"/>
      <c r="BT120" s="829"/>
      <c r="BU120" s="829"/>
      <c r="BV120" s="829">
        <v>14581578</v>
      </c>
      <c r="BW120" s="829"/>
      <c r="BX120" s="829"/>
      <c r="BY120" s="829"/>
      <c r="BZ120" s="829"/>
      <c r="CA120" s="829">
        <v>13923214</v>
      </c>
      <c r="CB120" s="829"/>
      <c r="CC120" s="829"/>
      <c r="CD120" s="829"/>
      <c r="CE120" s="829"/>
      <c r="CF120" s="853">
        <v>145.1</v>
      </c>
      <c r="CG120" s="854"/>
      <c r="CH120" s="854"/>
      <c r="CI120" s="854"/>
      <c r="CJ120" s="854"/>
      <c r="CK120" s="855" t="s">
        <v>447</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v>528373</v>
      </c>
      <c r="DM120" s="829"/>
      <c r="DN120" s="829"/>
      <c r="DO120" s="829"/>
      <c r="DP120" s="829"/>
      <c r="DQ120" s="829">
        <v>378272</v>
      </c>
      <c r="DR120" s="829"/>
      <c r="DS120" s="829"/>
      <c r="DT120" s="829"/>
      <c r="DU120" s="829"/>
      <c r="DV120" s="830">
        <v>3.9</v>
      </c>
      <c r="DW120" s="830"/>
      <c r="DX120" s="830"/>
      <c r="DY120" s="830"/>
      <c r="DZ120" s="831"/>
    </row>
    <row r="121" spans="1:130" s="212" customFormat="1" ht="26.25" customHeight="1" x14ac:dyDescent="0.2">
      <c r="A121" s="807"/>
      <c r="B121" s="808"/>
      <c r="C121" s="850" t="s">
        <v>448</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449</v>
      </c>
      <c r="BA121" s="739"/>
      <c r="BB121" s="739"/>
      <c r="BC121" s="739"/>
      <c r="BD121" s="739"/>
      <c r="BE121" s="739"/>
      <c r="BF121" s="739"/>
      <c r="BG121" s="739"/>
      <c r="BH121" s="739"/>
      <c r="BI121" s="739"/>
      <c r="BJ121" s="739"/>
      <c r="BK121" s="739"/>
      <c r="BL121" s="739"/>
      <c r="BM121" s="739"/>
      <c r="BN121" s="739"/>
      <c r="BO121" s="739"/>
      <c r="BP121" s="740"/>
      <c r="BQ121" s="803">
        <v>571065</v>
      </c>
      <c r="BR121" s="804"/>
      <c r="BS121" s="804"/>
      <c r="BT121" s="804"/>
      <c r="BU121" s="804"/>
      <c r="BV121" s="804">
        <v>531068</v>
      </c>
      <c r="BW121" s="804"/>
      <c r="BX121" s="804"/>
      <c r="BY121" s="804"/>
      <c r="BZ121" s="804"/>
      <c r="CA121" s="804">
        <v>490753</v>
      </c>
      <c r="CB121" s="804"/>
      <c r="CC121" s="804"/>
      <c r="CD121" s="804"/>
      <c r="CE121" s="804"/>
      <c r="CF121" s="862">
        <v>5.0999999999999996</v>
      </c>
      <c r="CG121" s="863"/>
      <c r="CH121" s="863"/>
      <c r="CI121" s="863"/>
      <c r="CJ121" s="863"/>
      <c r="CK121" s="856"/>
      <c r="CL121" s="842"/>
      <c r="CM121" s="842"/>
      <c r="CN121" s="842"/>
      <c r="CO121" s="843"/>
      <c r="CP121" s="822" t="s">
        <v>391</v>
      </c>
      <c r="CQ121" s="823"/>
      <c r="CR121" s="823"/>
      <c r="CS121" s="823"/>
      <c r="CT121" s="823"/>
      <c r="CU121" s="823"/>
      <c r="CV121" s="823"/>
      <c r="CW121" s="823"/>
      <c r="CX121" s="823"/>
      <c r="CY121" s="823"/>
      <c r="CZ121" s="823"/>
      <c r="DA121" s="823"/>
      <c r="DB121" s="823"/>
      <c r="DC121" s="823"/>
      <c r="DD121" s="823"/>
      <c r="DE121" s="823"/>
      <c r="DF121" s="824"/>
      <c r="DG121" s="803">
        <v>340127</v>
      </c>
      <c r="DH121" s="804"/>
      <c r="DI121" s="804"/>
      <c r="DJ121" s="804"/>
      <c r="DK121" s="804"/>
      <c r="DL121" s="804">
        <v>308847</v>
      </c>
      <c r="DM121" s="804"/>
      <c r="DN121" s="804"/>
      <c r="DO121" s="804"/>
      <c r="DP121" s="804"/>
      <c r="DQ121" s="804">
        <v>273164</v>
      </c>
      <c r="DR121" s="804"/>
      <c r="DS121" s="804"/>
      <c r="DT121" s="804"/>
      <c r="DU121" s="804"/>
      <c r="DV121" s="781">
        <v>2.8</v>
      </c>
      <c r="DW121" s="781"/>
      <c r="DX121" s="781"/>
      <c r="DY121" s="781"/>
      <c r="DZ121" s="782"/>
    </row>
    <row r="122" spans="1:130" s="212" customFormat="1" ht="26.25" customHeight="1" x14ac:dyDescent="0.2">
      <c r="A122" s="807"/>
      <c r="B122" s="808"/>
      <c r="C122" s="802" t="s">
        <v>431</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450</v>
      </c>
      <c r="BA122" s="826"/>
      <c r="BB122" s="826"/>
      <c r="BC122" s="826"/>
      <c r="BD122" s="826"/>
      <c r="BE122" s="826"/>
      <c r="BF122" s="826"/>
      <c r="BG122" s="826"/>
      <c r="BH122" s="826"/>
      <c r="BI122" s="826"/>
      <c r="BJ122" s="826"/>
      <c r="BK122" s="826"/>
      <c r="BL122" s="826"/>
      <c r="BM122" s="826"/>
      <c r="BN122" s="826"/>
      <c r="BO122" s="826"/>
      <c r="BP122" s="827"/>
      <c r="BQ122" s="866">
        <v>16492128</v>
      </c>
      <c r="BR122" s="832"/>
      <c r="BS122" s="832"/>
      <c r="BT122" s="832"/>
      <c r="BU122" s="832"/>
      <c r="BV122" s="832">
        <v>16178414</v>
      </c>
      <c r="BW122" s="832"/>
      <c r="BX122" s="832"/>
      <c r="BY122" s="832"/>
      <c r="BZ122" s="832"/>
      <c r="CA122" s="832">
        <v>17242332</v>
      </c>
      <c r="CB122" s="832"/>
      <c r="CC122" s="832"/>
      <c r="CD122" s="832"/>
      <c r="CE122" s="832"/>
      <c r="CF122" s="833">
        <v>179.7</v>
      </c>
      <c r="CG122" s="834"/>
      <c r="CH122" s="834"/>
      <c r="CI122" s="834"/>
      <c r="CJ122" s="834"/>
      <c r="CK122" s="856"/>
      <c r="CL122" s="842"/>
      <c r="CM122" s="842"/>
      <c r="CN122" s="842"/>
      <c r="CO122" s="843"/>
      <c r="CP122" s="822" t="s">
        <v>396</v>
      </c>
      <c r="CQ122" s="823"/>
      <c r="CR122" s="823"/>
      <c r="CS122" s="823"/>
      <c r="CT122" s="823"/>
      <c r="CU122" s="823"/>
      <c r="CV122" s="823"/>
      <c r="CW122" s="823"/>
      <c r="CX122" s="823"/>
      <c r="CY122" s="823"/>
      <c r="CZ122" s="823"/>
      <c r="DA122" s="823"/>
      <c r="DB122" s="823"/>
      <c r="DC122" s="823"/>
      <c r="DD122" s="823"/>
      <c r="DE122" s="823"/>
      <c r="DF122" s="824"/>
      <c r="DG122" s="803">
        <v>262320</v>
      </c>
      <c r="DH122" s="804"/>
      <c r="DI122" s="804"/>
      <c r="DJ122" s="804"/>
      <c r="DK122" s="804"/>
      <c r="DL122" s="804" t="s">
        <v>122</v>
      </c>
      <c r="DM122" s="804"/>
      <c r="DN122" s="804"/>
      <c r="DO122" s="804"/>
      <c r="DP122" s="804"/>
      <c r="DQ122" s="804">
        <v>130020</v>
      </c>
      <c r="DR122" s="804"/>
      <c r="DS122" s="804"/>
      <c r="DT122" s="804"/>
      <c r="DU122" s="804"/>
      <c r="DV122" s="781">
        <v>1.4</v>
      </c>
      <c r="DW122" s="781"/>
      <c r="DX122" s="781"/>
      <c r="DY122" s="781"/>
      <c r="DZ122" s="782"/>
    </row>
    <row r="123" spans="1:130" s="212" customFormat="1" ht="26.25" customHeight="1" x14ac:dyDescent="0.2">
      <c r="A123" s="807"/>
      <c r="B123" s="808"/>
      <c r="C123" s="802" t="s">
        <v>437</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451</v>
      </c>
      <c r="BP123" s="865"/>
      <c r="BQ123" s="819">
        <v>29255280</v>
      </c>
      <c r="BR123" s="820"/>
      <c r="BS123" s="820"/>
      <c r="BT123" s="820"/>
      <c r="BU123" s="820"/>
      <c r="BV123" s="820">
        <v>31291060</v>
      </c>
      <c r="BW123" s="820"/>
      <c r="BX123" s="820"/>
      <c r="BY123" s="820"/>
      <c r="BZ123" s="820"/>
      <c r="CA123" s="820">
        <v>31656299</v>
      </c>
      <c r="CB123" s="820"/>
      <c r="CC123" s="820"/>
      <c r="CD123" s="820"/>
      <c r="CE123" s="820"/>
      <c r="CF123" s="735"/>
      <c r="CG123" s="736"/>
      <c r="CH123" s="736"/>
      <c r="CI123" s="736"/>
      <c r="CJ123" s="821"/>
      <c r="CK123" s="856"/>
      <c r="CL123" s="842"/>
      <c r="CM123" s="842"/>
      <c r="CN123" s="842"/>
      <c r="CO123" s="843"/>
      <c r="CP123" s="822" t="s">
        <v>394</v>
      </c>
      <c r="CQ123" s="823"/>
      <c r="CR123" s="823"/>
      <c r="CS123" s="823"/>
      <c r="CT123" s="823"/>
      <c r="CU123" s="823"/>
      <c r="CV123" s="823"/>
      <c r="CW123" s="823"/>
      <c r="CX123" s="823"/>
      <c r="CY123" s="823"/>
      <c r="CZ123" s="823"/>
      <c r="DA123" s="823"/>
      <c r="DB123" s="823"/>
      <c r="DC123" s="823"/>
      <c r="DD123" s="823"/>
      <c r="DE123" s="823"/>
      <c r="DF123" s="824"/>
      <c r="DG123" s="766">
        <v>48066</v>
      </c>
      <c r="DH123" s="767"/>
      <c r="DI123" s="767"/>
      <c r="DJ123" s="767"/>
      <c r="DK123" s="768"/>
      <c r="DL123" s="769">
        <v>36138</v>
      </c>
      <c r="DM123" s="767"/>
      <c r="DN123" s="767"/>
      <c r="DO123" s="767"/>
      <c r="DP123" s="768"/>
      <c r="DQ123" s="769">
        <v>24151</v>
      </c>
      <c r="DR123" s="767"/>
      <c r="DS123" s="767"/>
      <c r="DT123" s="767"/>
      <c r="DU123" s="768"/>
      <c r="DV123" s="811">
        <v>0.3</v>
      </c>
      <c r="DW123" s="812"/>
      <c r="DX123" s="812"/>
      <c r="DY123" s="812"/>
      <c r="DZ123" s="813"/>
    </row>
    <row r="124" spans="1:130" s="212" customFormat="1" ht="26.25" customHeight="1" thickBot="1" x14ac:dyDescent="0.25">
      <c r="A124" s="807"/>
      <c r="B124" s="808"/>
      <c r="C124" s="802" t="s">
        <v>440</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452</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453</v>
      </c>
      <c r="CQ124" s="823"/>
      <c r="CR124" s="823"/>
      <c r="CS124" s="823"/>
      <c r="CT124" s="823"/>
      <c r="CU124" s="823"/>
      <c r="CV124" s="823"/>
      <c r="CW124" s="823"/>
      <c r="CX124" s="823"/>
      <c r="CY124" s="823"/>
      <c r="CZ124" s="823"/>
      <c r="DA124" s="823"/>
      <c r="DB124" s="823"/>
      <c r="DC124" s="823"/>
      <c r="DD124" s="823"/>
      <c r="DE124" s="823"/>
      <c r="DF124" s="824"/>
      <c r="DG124" s="750">
        <v>708398</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442</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454</v>
      </c>
      <c r="CL125" s="839"/>
      <c r="CM125" s="839"/>
      <c r="CN125" s="839"/>
      <c r="CO125" s="840"/>
      <c r="CP125" s="847" t="s">
        <v>455</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444</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117762</v>
      </c>
      <c r="AB126" s="767"/>
      <c r="AC126" s="767"/>
      <c r="AD126" s="767"/>
      <c r="AE126" s="768"/>
      <c r="AF126" s="769">
        <v>173473</v>
      </c>
      <c r="AG126" s="767"/>
      <c r="AH126" s="767"/>
      <c r="AI126" s="767"/>
      <c r="AJ126" s="768"/>
      <c r="AK126" s="769">
        <v>137622</v>
      </c>
      <c r="AL126" s="767"/>
      <c r="AM126" s="767"/>
      <c r="AN126" s="767"/>
      <c r="AO126" s="768"/>
      <c r="AP126" s="811">
        <v>1.4</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456</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457</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458</v>
      </c>
      <c r="AY127" s="799"/>
      <c r="AZ127" s="799"/>
      <c r="BA127" s="799"/>
      <c r="BB127" s="799"/>
      <c r="BC127" s="799"/>
      <c r="BD127" s="799"/>
      <c r="BE127" s="800"/>
      <c r="BF127" s="798" t="s">
        <v>459</v>
      </c>
      <c r="BG127" s="799"/>
      <c r="BH127" s="799"/>
      <c r="BI127" s="799"/>
      <c r="BJ127" s="799"/>
      <c r="BK127" s="799"/>
      <c r="BL127" s="800"/>
      <c r="BM127" s="798" t="s">
        <v>460</v>
      </c>
      <c r="BN127" s="799"/>
      <c r="BO127" s="799"/>
      <c r="BP127" s="799"/>
      <c r="BQ127" s="799"/>
      <c r="BR127" s="799"/>
      <c r="BS127" s="800"/>
      <c r="BT127" s="798" t="s">
        <v>461</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462</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463</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464</v>
      </c>
      <c r="X128" s="785"/>
      <c r="Y128" s="785"/>
      <c r="Z128" s="786"/>
      <c r="AA128" s="787">
        <v>44861</v>
      </c>
      <c r="AB128" s="788"/>
      <c r="AC128" s="788"/>
      <c r="AD128" s="788"/>
      <c r="AE128" s="789"/>
      <c r="AF128" s="790">
        <v>44861</v>
      </c>
      <c r="AG128" s="788"/>
      <c r="AH128" s="788"/>
      <c r="AI128" s="788"/>
      <c r="AJ128" s="789"/>
      <c r="AK128" s="790">
        <v>67629</v>
      </c>
      <c r="AL128" s="788"/>
      <c r="AM128" s="788"/>
      <c r="AN128" s="788"/>
      <c r="AO128" s="789"/>
      <c r="AP128" s="791"/>
      <c r="AQ128" s="792"/>
      <c r="AR128" s="792"/>
      <c r="AS128" s="792"/>
      <c r="AT128" s="793"/>
      <c r="AU128" s="214"/>
      <c r="AV128" s="214"/>
      <c r="AW128" s="214"/>
      <c r="AX128" s="794" t="s">
        <v>465</v>
      </c>
      <c r="AY128" s="795"/>
      <c r="AZ128" s="795"/>
      <c r="BA128" s="795"/>
      <c r="BB128" s="795"/>
      <c r="BC128" s="795"/>
      <c r="BD128" s="795"/>
      <c r="BE128" s="796"/>
      <c r="BF128" s="773" t="s">
        <v>122</v>
      </c>
      <c r="BG128" s="774"/>
      <c r="BH128" s="774"/>
      <c r="BI128" s="774"/>
      <c r="BJ128" s="774"/>
      <c r="BK128" s="774"/>
      <c r="BL128" s="797"/>
      <c r="BM128" s="773">
        <v>13.13</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466</v>
      </c>
      <c r="CQ128" s="717"/>
      <c r="CR128" s="717"/>
      <c r="CS128" s="717"/>
      <c r="CT128" s="717"/>
      <c r="CU128" s="717"/>
      <c r="CV128" s="717"/>
      <c r="CW128" s="717"/>
      <c r="CX128" s="717"/>
      <c r="CY128" s="717"/>
      <c r="CZ128" s="717"/>
      <c r="DA128" s="717"/>
      <c r="DB128" s="717"/>
      <c r="DC128" s="717"/>
      <c r="DD128" s="717"/>
      <c r="DE128" s="717"/>
      <c r="DF128" s="718"/>
      <c r="DG128" s="777">
        <v>302177</v>
      </c>
      <c r="DH128" s="778"/>
      <c r="DI128" s="778"/>
      <c r="DJ128" s="778"/>
      <c r="DK128" s="778"/>
      <c r="DL128" s="778">
        <v>240283</v>
      </c>
      <c r="DM128" s="778"/>
      <c r="DN128" s="778"/>
      <c r="DO128" s="778"/>
      <c r="DP128" s="778"/>
      <c r="DQ128" s="778">
        <v>201614</v>
      </c>
      <c r="DR128" s="778"/>
      <c r="DS128" s="778"/>
      <c r="DT128" s="778"/>
      <c r="DU128" s="778"/>
      <c r="DV128" s="779">
        <v>2.1</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467</v>
      </c>
      <c r="X129" s="764"/>
      <c r="Y129" s="764"/>
      <c r="Z129" s="765"/>
      <c r="AA129" s="766">
        <v>11238389</v>
      </c>
      <c r="AB129" s="767"/>
      <c r="AC129" s="767"/>
      <c r="AD129" s="767"/>
      <c r="AE129" s="768"/>
      <c r="AF129" s="769">
        <v>11343232</v>
      </c>
      <c r="AG129" s="767"/>
      <c r="AH129" s="767"/>
      <c r="AI129" s="767"/>
      <c r="AJ129" s="768"/>
      <c r="AK129" s="769">
        <v>11385328</v>
      </c>
      <c r="AL129" s="767"/>
      <c r="AM129" s="767"/>
      <c r="AN129" s="767"/>
      <c r="AO129" s="768"/>
      <c r="AP129" s="770"/>
      <c r="AQ129" s="771"/>
      <c r="AR129" s="771"/>
      <c r="AS129" s="771"/>
      <c r="AT129" s="772"/>
      <c r="AU129" s="215"/>
      <c r="AV129" s="215"/>
      <c r="AW129" s="215"/>
      <c r="AX129" s="738" t="s">
        <v>468</v>
      </c>
      <c r="AY129" s="739"/>
      <c r="AZ129" s="739"/>
      <c r="BA129" s="739"/>
      <c r="BB129" s="739"/>
      <c r="BC129" s="739"/>
      <c r="BD129" s="739"/>
      <c r="BE129" s="740"/>
      <c r="BF129" s="757" t="s">
        <v>122</v>
      </c>
      <c r="BG129" s="758"/>
      <c r="BH129" s="758"/>
      <c r="BI129" s="758"/>
      <c r="BJ129" s="758"/>
      <c r="BK129" s="758"/>
      <c r="BL129" s="759"/>
      <c r="BM129" s="757">
        <v>18.13</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469</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470</v>
      </c>
      <c r="X130" s="764"/>
      <c r="Y130" s="764"/>
      <c r="Z130" s="765"/>
      <c r="AA130" s="766">
        <v>1964353</v>
      </c>
      <c r="AB130" s="767"/>
      <c r="AC130" s="767"/>
      <c r="AD130" s="767"/>
      <c r="AE130" s="768"/>
      <c r="AF130" s="769">
        <v>1945061</v>
      </c>
      <c r="AG130" s="767"/>
      <c r="AH130" s="767"/>
      <c r="AI130" s="767"/>
      <c r="AJ130" s="768"/>
      <c r="AK130" s="769">
        <v>1790766</v>
      </c>
      <c r="AL130" s="767"/>
      <c r="AM130" s="767"/>
      <c r="AN130" s="767"/>
      <c r="AO130" s="768"/>
      <c r="AP130" s="770"/>
      <c r="AQ130" s="771"/>
      <c r="AR130" s="771"/>
      <c r="AS130" s="771"/>
      <c r="AT130" s="772"/>
      <c r="AU130" s="215"/>
      <c r="AV130" s="215"/>
      <c r="AW130" s="215"/>
      <c r="AX130" s="738" t="s">
        <v>471</v>
      </c>
      <c r="AY130" s="739"/>
      <c r="AZ130" s="739"/>
      <c r="BA130" s="739"/>
      <c r="BB130" s="739"/>
      <c r="BC130" s="739"/>
      <c r="BD130" s="739"/>
      <c r="BE130" s="740"/>
      <c r="BF130" s="741">
        <v>10.1</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472</v>
      </c>
      <c r="X131" s="748"/>
      <c r="Y131" s="748"/>
      <c r="Z131" s="749"/>
      <c r="AA131" s="750">
        <v>9274036</v>
      </c>
      <c r="AB131" s="751"/>
      <c r="AC131" s="751"/>
      <c r="AD131" s="751"/>
      <c r="AE131" s="752"/>
      <c r="AF131" s="753">
        <v>9398171</v>
      </c>
      <c r="AG131" s="751"/>
      <c r="AH131" s="751"/>
      <c r="AI131" s="751"/>
      <c r="AJ131" s="752"/>
      <c r="AK131" s="753">
        <v>9594562</v>
      </c>
      <c r="AL131" s="751"/>
      <c r="AM131" s="751"/>
      <c r="AN131" s="751"/>
      <c r="AO131" s="752"/>
      <c r="AP131" s="754"/>
      <c r="AQ131" s="755"/>
      <c r="AR131" s="755"/>
      <c r="AS131" s="755"/>
      <c r="AT131" s="756"/>
      <c r="AU131" s="215"/>
      <c r="AV131" s="215"/>
      <c r="AW131" s="215"/>
      <c r="AX131" s="716" t="s">
        <v>473</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474</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475</v>
      </c>
      <c r="W132" s="729"/>
      <c r="X132" s="729"/>
      <c r="Y132" s="729"/>
      <c r="Z132" s="730"/>
      <c r="AA132" s="731">
        <v>10.646659120000001</v>
      </c>
      <c r="AB132" s="732"/>
      <c r="AC132" s="732"/>
      <c r="AD132" s="732"/>
      <c r="AE132" s="733"/>
      <c r="AF132" s="734">
        <v>10.889288990000001</v>
      </c>
      <c r="AG132" s="732"/>
      <c r="AH132" s="732"/>
      <c r="AI132" s="732"/>
      <c r="AJ132" s="733"/>
      <c r="AK132" s="734">
        <v>9.0381405630000007</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476</v>
      </c>
      <c r="W133" s="708"/>
      <c r="X133" s="708"/>
      <c r="Y133" s="708"/>
      <c r="Z133" s="709"/>
      <c r="AA133" s="710">
        <v>10.1</v>
      </c>
      <c r="AB133" s="711"/>
      <c r="AC133" s="711"/>
      <c r="AD133" s="711"/>
      <c r="AE133" s="712"/>
      <c r="AF133" s="710">
        <v>10.8</v>
      </c>
      <c r="AG133" s="711"/>
      <c r="AH133" s="711"/>
      <c r="AI133" s="711"/>
      <c r="AJ133" s="712"/>
      <c r="AK133" s="710">
        <v>10.1</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yMKOC/b8FUVV0SRJ5MBlu4d4UlTZsM0XpG4bfr8tbN3GTNg6hgzmsaX2nlBvIgzhH3RdSqvErRB0iqXiCKlhxQ==" saltValue="K2UTLrvRZbbVXK+A2z1Hj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477</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Ccr/IIcdN5v+mhWgctcyJBDvwAyGV8Z5s7xrl+uDw1+PkiAm2W37BKZDH3rkRPUrCqHNesytycnFI4oSYKjerA==" saltValue="zsBb3s3ktSOYRrSxDWICdw=="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QCnpPVHd4FpvZzwekvb+G7nJVGcTTDZlXZFY4u9UgwNpdw/axok7feT/AE8WGWW2q9CsrLVlI6HwKO07QzY8QA==" saltValue="pzOw0hejLTKL77zXYOzRd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479</v>
      </c>
      <c r="AL6" s="248"/>
      <c r="AM6" s="248"/>
      <c r="AN6" s="248"/>
    </row>
    <row r="7" spans="1:46" ht="13.5" customHeight="1" x14ac:dyDescent="0.2">
      <c r="A7" s="247"/>
      <c r="AK7" s="250"/>
      <c r="AL7" s="251"/>
      <c r="AM7" s="251"/>
      <c r="AN7" s="252"/>
      <c r="AO7" s="1105" t="s">
        <v>480</v>
      </c>
      <c r="AP7" s="253"/>
      <c r="AQ7" s="254" t="s">
        <v>481</v>
      </c>
      <c r="AR7" s="255"/>
    </row>
    <row r="8" spans="1:46" ht="13" x14ac:dyDescent="0.2">
      <c r="A8" s="247"/>
      <c r="AK8" s="256"/>
      <c r="AL8" s="257"/>
      <c r="AM8" s="257"/>
      <c r="AN8" s="258"/>
      <c r="AO8" s="1106"/>
      <c r="AP8" s="259" t="s">
        <v>482</v>
      </c>
      <c r="AQ8" s="260" t="s">
        <v>483</v>
      </c>
      <c r="AR8" s="261" t="s">
        <v>484</v>
      </c>
    </row>
    <row r="9" spans="1:46" ht="13" x14ac:dyDescent="0.2">
      <c r="A9" s="247"/>
      <c r="AK9" s="1117" t="s">
        <v>485</v>
      </c>
      <c r="AL9" s="1118"/>
      <c r="AM9" s="1118"/>
      <c r="AN9" s="1119"/>
      <c r="AO9" s="262">
        <v>2990128</v>
      </c>
      <c r="AP9" s="262">
        <v>104211</v>
      </c>
      <c r="AQ9" s="263">
        <v>117270</v>
      </c>
      <c r="AR9" s="264">
        <v>-11.1</v>
      </c>
    </row>
    <row r="10" spans="1:46" ht="13.5" customHeight="1" x14ac:dyDescent="0.2">
      <c r="A10" s="247"/>
      <c r="AK10" s="1117" t="s">
        <v>486</v>
      </c>
      <c r="AL10" s="1118"/>
      <c r="AM10" s="1118"/>
      <c r="AN10" s="1119"/>
      <c r="AO10" s="265">
        <v>504880</v>
      </c>
      <c r="AP10" s="265">
        <v>17596</v>
      </c>
      <c r="AQ10" s="266">
        <v>10490</v>
      </c>
      <c r="AR10" s="267">
        <v>67.7</v>
      </c>
    </row>
    <row r="11" spans="1:46" ht="13.5" customHeight="1" x14ac:dyDescent="0.2">
      <c r="A11" s="247"/>
      <c r="AK11" s="1117" t="s">
        <v>487</v>
      </c>
      <c r="AL11" s="1118"/>
      <c r="AM11" s="1118"/>
      <c r="AN11" s="1119"/>
      <c r="AO11" s="265" t="s">
        <v>488</v>
      </c>
      <c r="AP11" s="265" t="s">
        <v>488</v>
      </c>
      <c r="AQ11" s="266">
        <v>1802</v>
      </c>
      <c r="AR11" s="267" t="s">
        <v>488</v>
      </c>
    </row>
    <row r="12" spans="1:46" ht="13.5" customHeight="1" x14ac:dyDescent="0.2">
      <c r="A12" s="247"/>
      <c r="AK12" s="1117" t="s">
        <v>489</v>
      </c>
      <c r="AL12" s="1118"/>
      <c r="AM12" s="1118"/>
      <c r="AN12" s="1119"/>
      <c r="AO12" s="265" t="s">
        <v>488</v>
      </c>
      <c r="AP12" s="265" t="s">
        <v>488</v>
      </c>
      <c r="AQ12" s="266">
        <v>3</v>
      </c>
      <c r="AR12" s="267" t="s">
        <v>488</v>
      </c>
    </row>
    <row r="13" spans="1:46" ht="13.5" customHeight="1" x14ac:dyDescent="0.2">
      <c r="A13" s="247"/>
      <c r="AK13" s="1117" t="s">
        <v>490</v>
      </c>
      <c r="AL13" s="1118"/>
      <c r="AM13" s="1118"/>
      <c r="AN13" s="1119"/>
      <c r="AO13" s="265">
        <v>100437</v>
      </c>
      <c r="AP13" s="265">
        <v>3500</v>
      </c>
      <c r="AQ13" s="266">
        <v>4482</v>
      </c>
      <c r="AR13" s="267">
        <v>-21.9</v>
      </c>
    </row>
    <row r="14" spans="1:46" ht="13.5" customHeight="1" x14ac:dyDescent="0.2">
      <c r="A14" s="247"/>
      <c r="AK14" s="1117" t="s">
        <v>491</v>
      </c>
      <c r="AL14" s="1118"/>
      <c r="AM14" s="1118"/>
      <c r="AN14" s="1119"/>
      <c r="AO14" s="265">
        <v>192421</v>
      </c>
      <c r="AP14" s="265">
        <v>6706</v>
      </c>
      <c r="AQ14" s="266">
        <v>2749</v>
      </c>
      <c r="AR14" s="267">
        <v>143.9</v>
      </c>
    </row>
    <row r="15" spans="1:46" ht="13.5" customHeight="1" x14ac:dyDescent="0.2">
      <c r="A15" s="247"/>
      <c r="AK15" s="1120" t="s">
        <v>492</v>
      </c>
      <c r="AL15" s="1121"/>
      <c r="AM15" s="1121"/>
      <c r="AN15" s="1122"/>
      <c r="AO15" s="265">
        <v>-74526</v>
      </c>
      <c r="AP15" s="265">
        <v>-2597</v>
      </c>
      <c r="AQ15" s="266">
        <v>-7399</v>
      </c>
      <c r="AR15" s="267">
        <v>-64.900000000000006</v>
      </c>
    </row>
    <row r="16" spans="1:46" ht="13" x14ac:dyDescent="0.2">
      <c r="A16" s="247"/>
      <c r="AK16" s="1120" t="s">
        <v>177</v>
      </c>
      <c r="AL16" s="1121"/>
      <c r="AM16" s="1121"/>
      <c r="AN16" s="1122"/>
      <c r="AO16" s="265">
        <v>3713340</v>
      </c>
      <c r="AP16" s="265">
        <v>129416</v>
      </c>
      <c r="AQ16" s="266">
        <v>129397</v>
      </c>
      <c r="AR16" s="267">
        <v>0</v>
      </c>
    </row>
    <row r="17" spans="1:46" ht="13" x14ac:dyDescent="0.2">
      <c r="A17" s="247"/>
    </row>
    <row r="18" spans="1:46" ht="13" x14ac:dyDescent="0.2">
      <c r="A18" s="247"/>
      <c r="AQ18" s="268"/>
      <c r="AR18" s="268"/>
    </row>
    <row r="19" spans="1:46" ht="13" x14ac:dyDescent="0.2">
      <c r="A19" s="247"/>
      <c r="AK19" s="243" t="s">
        <v>493</v>
      </c>
    </row>
    <row r="20" spans="1:46" ht="13" x14ac:dyDescent="0.2">
      <c r="A20" s="247"/>
      <c r="AK20" s="269"/>
      <c r="AL20" s="270"/>
      <c r="AM20" s="270"/>
      <c r="AN20" s="271"/>
      <c r="AO20" s="272" t="s">
        <v>494</v>
      </c>
      <c r="AP20" s="273" t="s">
        <v>495</v>
      </c>
      <c r="AQ20" s="274" t="s">
        <v>496</v>
      </c>
      <c r="AR20" s="275"/>
    </row>
    <row r="21" spans="1:46" s="248" customFormat="1" ht="13" x14ac:dyDescent="0.2">
      <c r="A21" s="276"/>
      <c r="AK21" s="1123" t="s">
        <v>497</v>
      </c>
      <c r="AL21" s="1124"/>
      <c r="AM21" s="1124"/>
      <c r="AN21" s="1125"/>
      <c r="AO21" s="277">
        <v>9.93</v>
      </c>
      <c r="AP21" s="278">
        <v>11.07</v>
      </c>
      <c r="AQ21" s="279">
        <v>-1.1399999999999999</v>
      </c>
      <c r="AS21" s="280"/>
      <c r="AT21" s="276"/>
    </row>
    <row r="22" spans="1:46" s="248" customFormat="1" ht="13" x14ac:dyDescent="0.2">
      <c r="A22" s="276"/>
      <c r="AK22" s="1123" t="s">
        <v>498</v>
      </c>
      <c r="AL22" s="1124"/>
      <c r="AM22" s="1124"/>
      <c r="AN22" s="1125"/>
      <c r="AO22" s="281">
        <v>97.3</v>
      </c>
      <c r="AP22" s="282">
        <v>97.2</v>
      </c>
      <c r="AQ22" s="283">
        <v>0.1</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499</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501</v>
      </c>
      <c r="AL29" s="248"/>
      <c r="AM29" s="248"/>
      <c r="AN29" s="248"/>
      <c r="AS29" s="290"/>
    </row>
    <row r="30" spans="1:46" ht="13.5" customHeight="1" x14ac:dyDescent="0.2">
      <c r="A30" s="247"/>
      <c r="AK30" s="250"/>
      <c r="AL30" s="251"/>
      <c r="AM30" s="251"/>
      <c r="AN30" s="252"/>
      <c r="AO30" s="1105" t="s">
        <v>480</v>
      </c>
      <c r="AP30" s="253"/>
      <c r="AQ30" s="254" t="s">
        <v>481</v>
      </c>
      <c r="AR30" s="255"/>
    </row>
    <row r="31" spans="1:46" ht="13" x14ac:dyDescent="0.2">
      <c r="A31" s="247"/>
      <c r="AK31" s="256"/>
      <c r="AL31" s="257"/>
      <c r="AM31" s="257"/>
      <c r="AN31" s="258"/>
      <c r="AO31" s="1106"/>
      <c r="AP31" s="259" t="s">
        <v>482</v>
      </c>
      <c r="AQ31" s="260" t="s">
        <v>483</v>
      </c>
      <c r="AR31" s="261" t="s">
        <v>484</v>
      </c>
    </row>
    <row r="32" spans="1:46" ht="27" customHeight="1" x14ac:dyDescent="0.2">
      <c r="A32" s="247"/>
      <c r="AK32" s="1107" t="s">
        <v>502</v>
      </c>
      <c r="AL32" s="1108"/>
      <c r="AM32" s="1108"/>
      <c r="AN32" s="1109"/>
      <c r="AO32" s="291">
        <v>2436826</v>
      </c>
      <c r="AP32" s="291">
        <v>84928</v>
      </c>
      <c r="AQ32" s="292">
        <v>74841</v>
      </c>
      <c r="AR32" s="293">
        <v>13.5</v>
      </c>
    </row>
    <row r="33" spans="1:46" ht="13.5" customHeight="1" x14ac:dyDescent="0.2">
      <c r="A33" s="247"/>
      <c r="AK33" s="1107" t="s">
        <v>503</v>
      </c>
      <c r="AL33" s="1108"/>
      <c r="AM33" s="1108"/>
      <c r="AN33" s="1109"/>
      <c r="AO33" s="291" t="s">
        <v>488</v>
      </c>
      <c r="AP33" s="291" t="s">
        <v>488</v>
      </c>
      <c r="AQ33" s="292" t="s">
        <v>488</v>
      </c>
      <c r="AR33" s="293" t="s">
        <v>488</v>
      </c>
    </row>
    <row r="34" spans="1:46" ht="27" customHeight="1" x14ac:dyDescent="0.2">
      <c r="A34" s="247"/>
      <c r="AK34" s="1107" t="s">
        <v>504</v>
      </c>
      <c r="AL34" s="1108"/>
      <c r="AM34" s="1108"/>
      <c r="AN34" s="1109"/>
      <c r="AO34" s="291" t="s">
        <v>488</v>
      </c>
      <c r="AP34" s="291" t="s">
        <v>488</v>
      </c>
      <c r="AQ34" s="292">
        <v>1</v>
      </c>
      <c r="AR34" s="293" t="s">
        <v>488</v>
      </c>
    </row>
    <row r="35" spans="1:46" ht="27" customHeight="1" x14ac:dyDescent="0.2">
      <c r="A35" s="247"/>
      <c r="AK35" s="1107" t="s">
        <v>505</v>
      </c>
      <c r="AL35" s="1108"/>
      <c r="AM35" s="1108"/>
      <c r="AN35" s="1109"/>
      <c r="AO35" s="291">
        <v>138229</v>
      </c>
      <c r="AP35" s="291">
        <v>4818</v>
      </c>
      <c r="AQ35" s="292">
        <v>16683</v>
      </c>
      <c r="AR35" s="293">
        <v>-71.099999999999994</v>
      </c>
    </row>
    <row r="36" spans="1:46" ht="27" customHeight="1" x14ac:dyDescent="0.2">
      <c r="A36" s="247"/>
      <c r="AK36" s="1107" t="s">
        <v>506</v>
      </c>
      <c r="AL36" s="1108"/>
      <c r="AM36" s="1108"/>
      <c r="AN36" s="1109"/>
      <c r="AO36" s="291">
        <v>12536</v>
      </c>
      <c r="AP36" s="291">
        <v>437</v>
      </c>
      <c r="AQ36" s="292">
        <v>2411</v>
      </c>
      <c r="AR36" s="293">
        <v>-81.900000000000006</v>
      </c>
    </row>
    <row r="37" spans="1:46" ht="13.5" customHeight="1" x14ac:dyDescent="0.2">
      <c r="A37" s="247"/>
      <c r="AK37" s="1107" t="s">
        <v>507</v>
      </c>
      <c r="AL37" s="1108"/>
      <c r="AM37" s="1108"/>
      <c r="AN37" s="1109"/>
      <c r="AO37" s="291">
        <v>137622</v>
      </c>
      <c r="AP37" s="291">
        <v>4796</v>
      </c>
      <c r="AQ37" s="292">
        <v>548</v>
      </c>
      <c r="AR37" s="293">
        <v>775.2</v>
      </c>
    </row>
    <row r="38" spans="1:46" ht="27" customHeight="1" x14ac:dyDescent="0.2">
      <c r="A38" s="247"/>
      <c r="AK38" s="1110" t="s">
        <v>508</v>
      </c>
      <c r="AL38" s="1111"/>
      <c r="AM38" s="1111"/>
      <c r="AN38" s="1112"/>
      <c r="AO38" s="294">
        <v>352</v>
      </c>
      <c r="AP38" s="294">
        <v>12</v>
      </c>
      <c r="AQ38" s="295">
        <v>7</v>
      </c>
      <c r="AR38" s="283">
        <v>71.400000000000006</v>
      </c>
      <c r="AS38" s="290"/>
    </row>
    <row r="39" spans="1:46" ht="13" x14ac:dyDescent="0.2">
      <c r="A39" s="247"/>
      <c r="AK39" s="1110" t="s">
        <v>509</v>
      </c>
      <c r="AL39" s="1111"/>
      <c r="AM39" s="1111"/>
      <c r="AN39" s="1112"/>
      <c r="AO39" s="291">
        <v>-67629</v>
      </c>
      <c r="AP39" s="291">
        <v>-2357</v>
      </c>
      <c r="AQ39" s="292">
        <v>-3756</v>
      </c>
      <c r="AR39" s="293">
        <v>-37.200000000000003</v>
      </c>
      <c r="AS39" s="290"/>
    </row>
    <row r="40" spans="1:46" ht="27" customHeight="1" x14ac:dyDescent="0.2">
      <c r="A40" s="247"/>
      <c r="AK40" s="1107" t="s">
        <v>510</v>
      </c>
      <c r="AL40" s="1108"/>
      <c r="AM40" s="1108"/>
      <c r="AN40" s="1109"/>
      <c r="AO40" s="291">
        <v>-1790766</v>
      </c>
      <c r="AP40" s="291">
        <v>-62411</v>
      </c>
      <c r="AQ40" s="292">
        <v>-63247</v>
      </c>
      <c r="AR40" s="293">
        <v>-1.3</v>
      </c>
      <c r="AS40" s="290"/>
    </row>
    <row r="41" spans="1:46" ht="13" x14ac:dyDescent="0.2">
      <c r="A41" s="247"/>
      <c r="AK41" s="1113" t="s">
        <v>287</v>
      </c>
      <c r="AL41" s="1114"/>
      <c r="AM41" s="1114"/>
      <c r="AN41" s="1115"/>
      <c r="AO41" s="291">
        <v>867170</v>
      </c>
      <c r="AP41" s="291">
        <v>30222</v>
      </c>
      <c r="AQ41" s="292">
        <v>27488</v>
      </c>
      <c r="AR41" s="293">
        <v>9.9</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511</v>
      </c>
    </row>
    <row r="48" spans="1:46" ht="13" x14ac:dyDescent="0.2">
      <c r="A48" s="247"/>
      <c r="AK48" s="301" t="s">
        <v>512</v>
      </c>
      <c r="AL48" s="301"/>
      <c r="AM48" s="301"/>
      <c r="AN48" s="301"/>
      <c r="AO48" s="301"/>
      <c r="AP48" s="301"/>
      <c r="AQ48" s="302"/>
      <c r="AR48" s="301"/>
    </row>
    <row r="49" spans="1:44" ht="13.5" customHeight="1" x14ac:dyDescent="0.2">
      <c r="A49" s="247"/>
      <c r="AK49" s="303"/>
      <c r="AL49" s="304"/>
      <c r="AM49" s="1100" t="s">
        <v>480</v>
      </c>
      <c r="AN49" s="1102" t="s">
        <v>513</v>
      </c>
      <c r="AO49" s="1103"/>
      <c r="AP49" s="1103"/>
      <c r="AQ49" s="1103"/>
      <c r="AR49" s="1104"/>
    </row>
    <row r="50" spans="1:44" ht="13" x14ac:dyDescent="0.2">
      <c r="A50" s="247"/>
      <c r="AK50" s="305"/>
      <c r="AL50" s="306"/>
      <c r="AM50" s="1101"/>
      <c r="AN50" s="307" t="s">
        <v>514</v>
      </c>
      <c r="AO50" s="308" t="s">
        <v>515</v>
      </c>
      <c r="AP50" s="309" t="s">
        <v>516</v>
      </c>
      <c r="AQ50" s="310" t="s">
        <v>517</v>
      </c>
      <c r="AR50" s="311" t="s">
        <v>518</v>
      </c>
    </row>
    <row r="51" spans="1:44" ht="13" x14ac:dyDescent="0.2">
      <c r="A51" s="247"/>
      <c r="AK51" s="303" t="s">
        <v>519</v>
      </c>
      <c r="AL51" s="304"/>
      <c r="AM51" s="312">
        <v>3669270</v>
      </c>
      <c r="AN51" s="313">
        <v>119731</v>
      </c>
      <c r="AO51" s="314">
        <v>7</v>
      </c>
      <c r="AP51" s="315">
        <v>92632</v>
      </c>
      <c r="AQ51" s="316">
        <v>-1.5</v>
      </c>
      <c r="AR51" s="317">
        <v>8.5</v>
      </c>
    </row>
    <row r="52" spans="1:44" ht="13" x14ac:dyDescent="0.2">
      <c r="A52" s="247"/>
      <c r="AK52" s="318"/>
      <c r="AL52" s="319" t="s">
        <v>520</v>
      </c>
      <c r="AM52" s="320">
        <v>1420768</v>
      </c>
      <c r="AN52" s="321">
        <v>46361</v>
      </c>
      <c r="AO52" s="322">
        <v>56.4</v>
      </c>
      <c r="AP52" s="323">
        <v>47978</v>
      </c>
      <c r="AQ52" s="324">
        <v>-2</v>
      </c>
      <c r="AR52" s="325">
        <v>58.4</v>
      </c>
    </row>
    <row r="53" spans="1:44" ht="13" x14ac:dyDescent="0.2">
      <c r="A53" s="247"/>
      <c r="AK53" s="303" t="s">
        <v>521</v>
      </c>
      <c r="AL53" s="304"/>
      <c r="AM53" s="312">
        <v>4450140</v>
      </c>
      <c r="AN53" s="313">
        <v>147458</v>
      </c>
      <c r="AO53" s="314">
        <v>23.2</v>
      </c>
      <c r="AP53" s="315">
        <v>96469</v>
      </c>
      <c r="AQ53" s="316">
        <v>4.0999999999999996</v>
      </c>
      <c r="AR53" s="317">
        <v>19.100000000000001</v>
      </c>
    </row>
    <row r="54" spans="1:44" ht="13" x14ac:dyDescent="0.2">
      <c r="A54" s="247"/>
      <c r="AK54" s="318"/>
      <c r="AL54" s="319" t="s">
        <v>520</v>
      </c>
      <c r="AM54" s="320">
        <v>1131533</v>
      </c>
      <c r="AN54" s="321">
        <v>37494</v>
      </c>
      <c r="AO54" s="322">
        <v>-19.100000000000001</v>
      </c>
      <c r="AP54" s="323">
        <v>49775</v>
      </c>
      <c r="AQ54" s="324">
        <v>3.7</v>
      </c>
      <c r="AR54" s="325">
        <v>-22.8</v>
      </c>
    </row>
    <row r="55" spans="1:44" ht="13" x14ac:dyDescent="0.2">
      <c r="A55" s="247"/>
      <c r="AK55" s="303" t="s">
        <v>522</v>
      </c>
      <c r="AL55" s="304"/>
      <c r="AM55" s="312">
        <v>3388939</v>
      </c>
      <c r="AN55" s="313">
        <v>113692</v>
      </c>
      <c r="AO55" s="314">
        <v>-22.9</v>
      </c>
      <c r="AP55" s="315">
        <v>85743</v>
      </c>
      <c r="AQ55" s="316">
        <v>-11.1</v>
      </c>
      <c r="AR55" s="317">
        <v>-11.8</v>
      </c>
    </row>
    <row r="56" spans="1:44" ht="13" x14ac:dyDescent="0.2">
      <c r="A56" s="247"/>
      <c r="AK56" s="318"/>
      <c r="AL56" s="319" t="s">
        <v>520</v>
      </c>
      <c r="AM56" s="320">
        <v>1083958</v>
      </c>
      <c r="AN56" s="321">
        <v>36365</v>
      </c>
      <c r="AO56" s="322">
        <v>-3</v>
      </c>
      <c r="AP56" s="323">
        <v>45231</v>
      </c>
      <c r="AQ56" s="324">
        <v>-9.1</v>
      </c>
      <c r="AR56" s="325">
        <v>6.1</v>
      </c>
    </row>
    <row r="57" spans="1:44" ht="13" x14ac:dyDescent="0.2">
      <c r="A57" s="247"/>
      <c r="AK57" s="303" t="s">
        <v>523</v>
      </c>
      <c r="AL57" s="304"/>
      <c r="AM57" s="312">
        <v>4145671</v>
      </c>
      <c r="AN57" s="313">
        <v>142009</v>
      </c>
      <c r="AO57" s="314">
        <v>24.9</v>
      </c>
      <c r="AP57" s="315">
        <v>92509</v>
      </c>
      <c r="AQ57" s="316">
        <v>7.9</v>
      </c>
      <c r="AR57" s="317">
        <v>17</v>
      </c>
    </row>
    <row r="58" spans="1:44" ht="13" x14ac:dyDescent="0.2">
      <c r="A58" s="247"/>
      <c r="AK58" s="318"/>
      <c r="AL58" s="319" t="s">
        <v>520</v>
      </c>
      <c r="AM58" s="320">
        <v>1722173</v>
      </c>
      <c r="AN58" s="321">
        <v>58993</v>
      </c>
      <c r="AO58" s="322">
        <v>62.2</v>
      </c>
      <c r="AP58" s="323">
        <v>52274</v>
      </c>
      <c r="AQ58" s="324">
        <v>15.6</v>
      </c>
      <c r="AR58" s="325">
        <v>46.6</v>
      </c>
    </row>
    <row r="59" spans="1:44" ht="13" x14ac:dyDescent="0.2">
      <c r="A59" s="247"/>
      <c r="AK59" s="303" t="s">
        <v>524</v>
      </c>
      <c r="AL59" s="304"/>
      <c r="AM59" s="312">
        <v>3870791</v>
      </c>
      <c r="AN59" s="313">
        <v>134904</v>
      </c>
      <c r="AO59" s="314">
        <v>-5</v>
      </c>
      <c r="AP59" s="315">
        <v>98544</v>
      </c>
      <c r="AQ59" s="316">
        <v>6.5</v>
      </c>
      <c r="AR59" s="317">
        <v>-11.5</v>
      </c>
    </row>
    <row r="60" spans="1:44" ht="13" x14ac:dyDescent="0.2">
      <c r="A60" s="247"/>
      <c r="AK60" s="318"/>
      <c r="AL60" s="319" t="s">
        <v>520</v>
      </c>
      <c r="AM60" s="320">
        <v>1098747</v>
      </c>
      <c r="AN60" s="321">
        <v>38293</v>
      </c>
      <c r="AO60" s="322">
        <v>-35.1</v>
      </c>
      <c r="AP60" s="323">
        <v>55816</v>
      </c>
      <c r="AQ60" s="324">
        <v>6.8</v>
      </c>
      <c r="AR60" s="325">
        <v>-41.9</v>
      </c>
    </row>
    <row r="61" spans="1:44" ht="13" x14ac:dyDescent="0.2">
      <c r="A61" s="247"/>
      <c r="AK61" s="303" t="s">
        <v>525</v>
      </c>
      <c r="AL61" s="326"/>
      <c r="AM61" s="312">
        <v>3904962</v>
      </c>
      <c r="AN61" s="313">
        <v>131559</v>
      </c>
      <c r="AO61" s="314">
        <v>5.4</v>
      </c>
      <c r="AP61" s="315">
        <v>93179</v>
      </c>
      <c r="AQ61" s="327">
        <v>1.2</v>
      </c>
      <c r="AR61" s="317">
        <v>4.2</v>
      </c>
    </row>
    <row r="62" spans="1:44" ht="13" x14ac:dyDescent="0.2">
      <c r="A62" s="247"/>
      <c r="AK62" s="318"/>
      <c r="AL62" s="319" t="s">
        <v>520</v>
      </c>
      <c r="AM62" s="320">
        <v>1291436</v>
      </c>
      <c r="AN62" s="321">
        <v>43501</v>
      </c>
      <c r="AO62" s="322">
        <v>12.3</v>
      </c>
      <c r="AP62" s="323">
        <v>50215</v>
      </c>
      <c r="AQ62" s="324">
        <v>3</v>
      </c>
      <c r="AR62" s="325">
        <v>9.3000000000000007</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YtN1XZl+Uqmdp5TX/eJnERMRa1LfAxOYazMf/kBnfFaTJSLnkABSt9SqhgWud9dz/31Y5Y3ynntCrjDxLAx/4Q==" saltValue="5274L5YgCllcqvoC/ehjn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477</v>
      </c>
    </row>
    <row r="121" spans="125:125" ht="13.5" hidden="1" customHeight="1" x14ac:dyDescent="0.2">
      <c r="DU121" s="241"/>
    </row>
  </sheetData>
  <sheetProtection algorithmName="SHA-512" hashValue="aBK6hXGXkTv8w/yHVLnkrjGhHOkycoZRzcZ/0CIpTGivDXs8H/Am7NK1BjwRKXwMiolmSx5ySv8EzqU1vSXsjg==" saltValue="8ts/wFF0oSGQPZyBIfdxv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477</v>
      </c>
    </row>
  </sheetData>
  <sheetProtection algorithmName="SHA-512" hashValue="MfBQSCCZbAq6Za1Z4/nfJbGB4ASsA92KSADd4hQp8QpE28jO7ejenzUTAmx+559IM9c6PwV0nkSIZzGWWgXEFg==" saltValue="oog4iRJlIQQNpr35tE2lY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26" t="s">
        <v>3</v>
      </c>
      <c r="D47" s="1126"/>
      <c r="E47" s="1127"/>
      <c r="F47" s="11">
        <v>22.65</v>
      </c>
      <c r="G47" s="12">
        <v>24.7</v>
      </c>
      <c r="H47" s="12">
        <v>25.31</v>
      </c>
      <c r="I47" s="12">
        <v>25.13</v>
      </c>
      <c r="J47" s="13">
        <v>25.11</v>
      </c>
    </row>
    <row r="48" spans="2:10" ht="57.75" customHeight="1" x14ac:dyDescent="0.2">
      <c r="B48" s="14"/>
      <c r="C48" s="1128" t="s">
        <v>4</v>
      </c>
      <c r="D48" s="1128"/>
      <c r="E48" s="1129"/>
      <c r="F48" s="15">
        <v>3.83</v>
      </c>
      <c r="G48" s="16">
        <v>5.83</v>
      </c>
      <c r="H48" s="16">
        <v>7.92</v>
      </c>
      <c r="I48" s="16">
        <v>6.86</v>
      </c>
      <c r="J48" s="17">
        <v>7.57</v>
      </c>
    </row>
    <row r="49" spans="2:10" ht="57.75" customHeight="1" thickBot="1" x14ac:dyDescent="0.25">
      <c r="B49" s="18"/>
      <c r="C49" s="1130" t="s">
        <v>5</v>
      </c>
      <c r="D49" s="1130"/>
      <c r="E49" s="1131"/>
      <c r="F49" s="19">
        <v>1.25</v>
      </c>
      <c r="G49" s="20">
        <v>4.72</v>
      </c>
      <c r="H49" s="20">
        <v>1.99</v>
      </c>
      <c r="I49" s="20" t="s">
        <v>532</v>
      </c>
      <c r="J49" s="21">
        <v>0.81</v>
      </c>
    </row>
    <row r="50" spans="2:10" ht="13" x14ac:dyDescent="0.2"/>
  </sheetData>
  <sheetProtection algorithmName="SHA-512" hashValue="niKNzBND99AKiemg8npyXblab6YFjI6HArx8NksOmR0hnyf8C73l+V7ByjQ5Z74Qx9mEbGvERfdK0N46WZyY1Q==" saltValue="qjVYr7vVnpX99DCXP1z/V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西川 隆太</cp:lastModifiedBy>
  <dcterms:created xsi:type="dcterms:W3CDTF">2026-02-23T09:56:03Z</dcterms:created>
  <dcterms:modified xsi:type="dcterms:W3CDTF">2026-03-17T01:37:03Z</dcterms:modified>
  <cp:category/>
</cp:coreProperties>
</file>